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840" tabRatio="500" activeTab="2"/>
  </bookViews>
  <sheets>
    <sheet name="Sažetak općeg dijela" sheetId="1" r:id="rId1"/>
    <sheet name="Opći dio - Prihodi" sheetId="2" r:id="rId2"/>
    <sheet name="Opći dio - Rashodi" sheetId="3" r:id="rId3"/>
    <sheet name="Plan prih. po izvorima" sheetId="4" r:id="rId4"/>
    <sheet name="Plan rash. i izdat. po izvorima" sheetId="5" r:id="rId5"/>
  </sheets>
  <definedNames>
    <definedName name="_xlnm._FilterDatabase" localSheetId="1" hidden="1">'Opći dio - Prihodi'!$A$2:$F$102</definedName>
    <definedName name="_xlnm._FilterDatabase" localSheetId="2">'Opći dio - Rashodi'!$A$2:$F$107</definedName>
    <definedName name="_xlnm._FilterDatabase" localSheetId="4">'Plan rash. i izdat. po izvorima'!#REF!</definedName>
    <definedName name="_xlnm.Print_Area" localSheetId="2">'Opći dio - Rashodi'!$A$1:$G$116</definedName>
    <definedName name="_xlnm.Print_Area" localSheetId="3">'Plan prih. po izvorima'!$A$1:$H$43</definedName>
    <definedName name="_xlnm.Print_Area" localSheetId="0">'Sažetak općeg dijela'!$A$2:$H$26</definedName>
    <definedName name="_xlnm.Print_Titles" localSheetId="3">'Plan prih. po izvorima'!$1:$1</definedName>
    <definedName name="_xlnm.Print_Titles" localSheetId="4">'Plan rash. i izdat. po izvorima'!$1:$3</definedName>
    <definedName name="Print_Titles_0" localSheetId="3">'Plan prih. po izvorima'!$1:$1</definedName>
    <definedName name="Print_Titles_0" localSheetId="4">'Plan rash. i izdat. po izvorima'!$1:$3</definedName>
    <definedName name="Print_Titles_0_0" localSheetId="3">'Plan prih. po izvorima'!$1:$1</definedName>
    <definedName name="Print_Titles_0_0" localSheetId="4">'Plan rash. i izdat. po izvorima'!$1:$3</definedName>
    <definedName name="Print_Titles_0_0_0" localSheetId="3">'Plan prih. po izvorima'!$1:$1</definedName>
    <definedName name="Print_Titles_0_0_0" localSheetId="4">'Plan rash. i izdat. po izvorima'!$1:$3</definedName>
    <definedName name="Print_Titles_0_0_0_0" localSheetId="3">'Plan prih. po izvorima'!$1:$1</definedName>
    <definedName name="Print_Titles_0_0_0_0" localSheetId="4">'Plan rash. i izdat. po izvorima'!$1:$3</definedName>
    <definedName name="Print_Titles_0_0_0_0_0" localSheetId="3">'Plan prih. po izvorima'!$1:$1</definedName>
    <definedName name="Print_Titles_0_0_0_0_0" localSheetId="4">'Plan rash. i izdat. po izvorima'!$1:$3</definedName>
    <definedName name="Print_Titles_0_0_0_0_0_0" localSheetId="3">'Plan prih. po izvorima'!$1:$1</definedName>
    <definedName name="Print_Titles_0_0_0_0_0_0" localSheetId="4">'Plan rash. i izdat. po izvorima'!$1:$3</definedName>
    <definedName name="Print_Titles_0_0_0_0_0_0_0" localSheetId="3">'Plan prih. po izvorima'!$1:$1</definedName>
    <definedName name="Print_Titles_0_0_0_0_0_0_0" localSheetId="4">'Plan rash. i izdat. po izvorima'!$1:$3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2" i="5" l="1"/>
  <c r="C47" i="5"/>
  <c r="AA9" i="5"/>
  <c r="Z9" i="5"/>
  <c r="Z7" i="5" s="1"/>
  <c r="Y9" i="5"/>
  <c r="Y7" i="5" s="1"/>
  <c r="R9" i="5"/>
  <c r="Q9" i="5"/>
  <c r="P9" i="5"/>
  <c r="P7" i="5" s="1"/>
  <c r="O9" i="5"/>
  <c r="H9" i="5"/>
  <c r="G9" i="5"/>
  <c r="F9" i="5"/>
  <c r="F7" i="5" s="1"/>
  <c r="E9" i="5"/>
  <c r="D9" i="5"/>
  <c r="C9" i="5"/>
  <c r="R7" i="5"/>
  <c r="F42" i="4"/>
  <c r="D42" i="4"/>
  <c r="F28" i="4"/>
  <c r="D28" i="4"/>
  <c r="B29" i="4" s="1"/>
  <c r="F14" i="4"/>
  <c r="B15" i="4" s="1"/>
  <c r="F115" i="3"/>
  <c r="F114" i="3" s="1"/>
  <c r="E115" i="3"/>
  <c r="D115" i="3"/>
  <c r="D114" i="3" s="1"/>
  <c r="E114" i="3"/>
  <c r="F112" i="3"/>
  <c r="F111" i="3" s="1"/>
  <c r="F110" i="3" s="1"/>
  <c r="E112" i="3"/>
  <c r="D112" i="3"/>
  <c r="D111" i="3" s="1"/>
  <c r="D110" i="3" s="1"/>
  <c r="E111" i="3"/>
  <c r="E110" i="3" s="1"/>
  <c r="A107" i="3"/>
  <c r="F106" i="3"/>
  <c r="E106" i="3"/>
  <c r="D106" i="3"/>
  <c r="A106" i="3"/>
  <c r="F105" i="3"/>
  <c r="E105" i="3"/>
  <c r="D105" i="3"/>
  <c r="A105" i="3"/>
  <c r="A104" i="3"/>
  <c r="F103" i="3"/>
  <c r="E103" i="3"/>
  <c r="D103" i="3"/>
  <c r="A103" i="3"/>
  <c r="F102" i="3"/>
  <c r="E102" i="3"/>
  <c r="D102" i="3"/>
  <c r="A102" i="3"/>
  <c r="A101" i="3"/>
  <c r="A100" i="3"/>
  <c r="A99" i="3"/>
  <c r="A98" i="3"/>
  <c r="A97" i="3"/>
  <c r="A96" i="3"/>
  <c r="F95" i="3"/>
  <c r="E95" i="3"/>
  <c r="D95" i="3"/>
  <c r="A95" i="3"/>
  <c r="A94" i="3"/>
  <c r="F93" i="3"/>
  <c r="E93" i="3"/>
  <c r="D93" i="3"/>
  <c r="A93" i="3"/>
  <c r="A92" i="3"/>
  <c r="A91" i="3"/>
  <c r="F90" i="3"/>
  <c r="E90" i="3"/>
  <c r="D90" i="3"/>
  <c r="A90" i="3"/>
  <c r="A89" i="3"/>
  <c r="E77" i="3"/>
  <c r="E70" i="3" s="1"/>
  <c r="D88" i="3"/>
  <c r="A88" i="3"/>
  <c r="A87" i="3"/>
  <c r="A86" i="3"/>
  <c r="A85" i="3"/>
  <c r="A84" i="3"/>
  <c r="A83" i="3"/>
  <c r="A82" i="3"/>
  <c r="A81" i="3"/>
  <c r="F80" i="3"/>
  <c r="D80" i="3"/>
  <c r="A80" i="3"/>
  <c r="A79" i="3"/>
  <c r="F78" i="3"/>
  <c r="F77" i="3" s="1"/>
  <c r="D78" i="3"/>
  <c r="A78" i="3"/>
  <c r="A77" i="3"/>
  <c r="A76" i="3"/>
  <c r="A75" i="3"/>
  <c r="F74" i="3"/>
  <c r="E74" i="3"/>
  <c r="D74" i="3"/>
  <c r="A74" i="3"/>
  <c r="A73" i="3"/>
  <c r="F72" i="3"/>
  <c r="E72" i="3"/>
  <c r="D72" i="3"/>
  <c r="A72" i="3"/>
  <c r="A71" i="3"/>
  <c r="A70" i="3"/>
  <c r="A69" i="3"/>
  <c r="A68" i="3"/>
  <c r="D67" i="3"/>
  <c r="A67" i="3"/>
  <c r="F66" i="3"/>
  <c r="E66" i="3"/>
  <c r="D66" i="3"/>
  <c r="A66" i="3"/>
  <c r="D65" i="3"/>
  <c r="D62" i="3" s="1"/>
  <c r="D61" i="3" s="1"/>
  <c r="A65" i="3"/>
  <c r="A64" i="3"/>
  <c r="A63" i="3"/>
  <c r="F62" i="3"/>
  <c r="E62" i="3"/>
  <c r="E61" i="3" s="1"/>
  <c r="A62" i="3"/>
  <c r="F61" i="3"/>
  <c r="A61" i="3"/>
  <c r="F56" i="3"/>
  <c r="F55" i="3" s="1"/>
  <c r="E56" i="3"/>
  <c r="D56" i="3"/>
  <c r="E55" i="3"/>
  <c r="D55" i="3"/>
  <c r="A54" i="3"/>
  <c r="A53" i="3"/>
  <c r="A52" i="3"/>
  <c r="A51" i="3"/>
  <c r="F50" i="3"/>
  <c r="F47" i="3" s="1"/>
  <c r="E50" i="3"/>
  <c r="D50" i="3"/>
  <c r="D47" i="3" s="1"/>
  <c r="A50" i="3"/>
  <c r="A49" i="3"/>
  <c r="F48" i="3"/>
  <c r="E48" i="3"/>
  <c r="D48" i="3"/>
  <c r="A48" i="3"/>
  <c r="A47" i="3"/>
  <c r="A46" i="3"/>
  <c r="A45" i="3"/>
  <c r="A44" i="3"/>
  <c r="A43" i="3"/>
  <c r="A42" i="3"/>
  <c r="A41" i="3"/>
  <c r="A40" i="3"/>
  <c r="F39" i="3"/>
  <c r="E39" i="3"/>
  <c r="D39" i="3"/>
  <c r="A39" i="3"/>
  <c r="A38" i="3"/>
  <c r="F37" i="3"/>
  <c r="E37" i="3"/>
  <c r="D37" i="3"/>
  <c r="A37" i="3"/>
  <c r="A36" i="3"/>
  <c r="A35" i="3"/>
  <c r="A34" i="3"/>
  <c r="A33" i="3"/>
  <c r="A32" i="3"/>
  <c r="A31" i="3"/>
  <c r="A30" i="3"/>
  <c r="A29" i="3"/>
  <c r="A28" i="3"/>
  <c r="F27" i="3"/>
  <c r="F14" i="3" s="1"/>
  <c r="E27" i="3"/>
  <c r="A27" i="3"/>
  <c r="A26" i="3"/>
  <c r="A25" i="3"/>
  <c r="A24" i="3"/>
  <c r="A23" i="3"/>
  <c r="A22" i="3"/>
  <c r="A21" i="3"/>
  <c r="F20" i="3"/>
  <c r="E20" i="3"/>
  <c r="D20" i="3"/>
  <c r="A20" i="3"/>
  <c r="A19" i="3"/>
  <c r="A18" i="3"/>
  <c r="A17" i="3"/>
  <c r="A16" i="3"/>
  <c r="F15" i="3"/>
  <c r="E15" i="3"/>
  <c r="D15" i="3"/>
  <c r="A15" i="3"/>
  <c r="A14" i="3"/>
  <c r="A13" i="3"/>
  <c r="A12" i="3"/>
  <c r="F11" i="3"/>
  <c r="F4" i="3" s="1"/>
  <c r="E11" i="3"/>
  <c r="E4" i="3" s="1"/>
  <c r="A11" i="3"/>
  <c r="A10" i="3"/>
  <c r="D9" i="3"/>
  <c r="A9" i="3"/>
  <c r="A8" i="3"/>
  <c r="A7" i="3"/>
  <c r="A6" i="3"/>
  <c r="D5" i="3"/>
  <c r="A5" i="3"/>
  <c r="A4" i="3"/>
  <c r="A3" i="3"/>
  <c r="A102" i="2"/>
  <c r="F101" i="2"/>
  <c r="E101" i="2"/>
  <c r="D101" i="2"/>
  <c r="A101" i="2"/>
  <c r="F100" i="2"/>
  <c r="F97" i="2" s="1"/>
  <c r="F96" i="2" s="1"/>
  <c r="E100" i="2"/>
  <c r="D100" i="2"/>
  <c r="D97" i="2" s="1"/>
  <c r="D96" i="2" s="1"/>
  <c r="A100" i="2"/>
  <c r="A99" i="2"/>
  <c r="F98" i="2"/>
  <c r="E98" i="2"/>
  <c r="E97" i="2" s="1"/>
  <c r="E96" i="2" s="1"/>
  <c r="D98" i="2"/>
  <c r="A98" i="2"/>
  <c r="A97" i="2"/>
  <c r="A96" i="2"/>
  <c r="A95" i="2"/>
  <c r="F94" i="2"/>
  <c r="E94" i="2"/>
  <c r="D94" i="2"/>
  <c r="A94" i="2"/>
  <c r="F93" i="2"/>
  <c r="E93" i="2"/>
  <c r="D93" i="2"/>
  <c r="A93" i="2"/>
  <c r="A92" i="2"/>
  <c r="F91" i="2"/>
  <c r="E91" i="2"/>
  <c r="E88" i="2" s="1"/>
  <c r="E87" i="2" s="1"/>
  <c r="E82" i="2" s="1"/>
  <c r="D91" i="2"/>
  <c r="A91" i="2"/>
  <c r="A90" i="2"/>
  <c r="F89" i="2"/>
  <c r="E89" i="2"/>
  <c r="D89" i="2"/>
  <c r="D88" i="2" s="1"/>
  <c r="D87" i="2" s="1"/>
  <c r="D82" i="2" s="1"/>
  <c r="A89" i="2"/>
  <c r="F88" i="2"/>
  <c r="A88" i="2"/>
  <c r="A87" i="2"/>
  <c r="A86" i="2"/>
  <c r="F85" i="2"/>
  <c r="E85" i="2"/>
  <c r="D85" i="2"/>
  <c r="A85" i="2"/>
  <c r="F84" i="2"/>
  <c r="E84" i="2"/>
  <c r="D84" i="2"/>
  <c r="A84" i="2"/>
  <c r="F83" i="2"/>
  <c r="E83" i="2"/>
  <c r="D83" i="2"/>
  <c r="A83" i="2"/>
  <c r="A82" i="2"/>
  <c r="A81" i="2"/>
  <c r="F80" i="2"/>
  <c r="E80" i="2"/>
  <c r="D80" i="2"/>
  <c r="A80" i="2"/>
  <c r="F79" i="2"/>
  <c r="E79" i="2"/>
  <c r="D79" i="2"/>
  <c r="A79" i="2"/>
  <c r="F78" i="2"/>
  <c r="E78" i="2"/>
  <c r="D78" i="2"/>
  <c r="A78" i="2"/>
  <c r="A77" i="2"/>
  <c r="F76" i="2"/>
  <c r="E76" i="2"/>
  <c r="D76" i="2"/>
  <c r="A76" i="2"/>
  <c r="F75" i="2"/>
  <c r="E75" i="2"/>
  <c r="D75" i="2"/>
  <c r="A75" i="2"/>
  <c r="A74" i="2"/>
  <c r="F73" i="2"/>
  <c r="E73" i="2"/>
  <c r="D73" i="2"/>
  <c r="A73" i="2"/>
  <c r="A72" i="2"/>
  <c r="A71" i="2"/>
  <c r="A70" i="2"/>
  <c r="A69" i="2"/>
  <c r="F68" i="2"/>
  <c r="E68" i="2"/>
  <c r="D68" i="2"/>
  <c r="D67" i="2" s="1"/>
  <c r="A68" i="2"/>
  <c r="F67" i="2"/>
  <c r="A67" i="2"/>
  <c r="A66" i="2"/>
  <c r="F65" i="2"/>
  <c r="E65" i="2"/>
  <c r="E62" i="2" s="1"/>
  <c r="D65" i="2"/>
  <c r="A65" i="2"/>
  <c r="A64" i="2"/>
  <c r="F63" i="2"/>
  <c r="E63" i="2"/>
  <c r="D63" i="2"/>
  <c r="D62" i="2" s="1"/>
  <c r="D58" i="2" s="1"/>
  <c r="A63" i="2"/>
  <c r="F62" i="2"/>
  <c r="A62" i="2"/>
  <c r="A61" i="2"/>
  <c r="A60" i="2"/>
  <c r="F59" i="2"/>
  <c r="E59" i="2"/>
  <c r="D59" i="2"/>
  <c r="A59" i="2"/>
  <c r="A58" i="2"/>
  <c r="A57" i="2"/>
  <c r="A56" i="2"/>
  <c r="A55" i="2"/>
  <c r="A54" i="2"/>
  <c r="F53" i="2"/>
  <c r="E53" i="2"/>
  <c r="D53" i="2"/>
  <c r="A53" i="2"/>
  <c r="F52" i="2"/>
  <c r="E52" i="2"/>
  <c r="D52" i="2"/>
  <c r="A52" i="2"/>
  <c r="A51" i="2"/>
  <c r="F50" i="2"/>
  <c r="E50" i="2"/>
  <c r="D50" i="2"/>
  <c r="A50" i="2"/>
  <c r="A49" i="2"/>
  <c r="A48" i="2"/>
  <c r="F47" i="2"/>
  <c r="F44" i="2" s="1"/>
  <c r="E47" i="2"/>
  <c r="D47" i="2"/>
  <c r="D44" i="2" s="1"/>
  <c r="A47" i="2"/>
  <c r="A46" i="2"/>
  <c r="F45" i="2"/>
  <c r="E45" i="2"/>
  <c r="D45" i="2"/>
  <c r="A45" i="2"/>
  <c r="A44" i="2"/>
  <c r="A43" i="2"/>
  <c r="F42" i="2"/>
  <c r="E42" i="2"/>
  <c r="D42" i="2"/>
  <c r="A42" i="2"/>
  <c r="A41" i="2"/>
  <c r="F40" i="2"/>
  <c r="E40" i="2"/>
  <c r="D40" i="2"/>
  <c r="A40" i="2"/>
  <c r="A39" i="2"/>
  <c r="A38" i="2"/>
  <c r="A37" i="2"/>
  <c r="D36" i="2"/>
  <c r="A36" i="2"/>
  <c r="A35" i="2"/>
  <c r="A34" i="2"/>
  <c r="F33" i="2"/>
  <c r="E33" i="2"/>
  <c r="D33" i="2"/>
  <c r="A33" i="2"/>
  <c r="A32" i="2"/>
  <c r="F31" i="2"/>
  <c r="E31" i="2"/>
  <c r="D31" i="2"/>
  <c r="A31" i="2"/>
  <c r="A30" i="2"/>
  <c r="F29" i="2"/>
  <c r="F26" i="2" s="1"/>
  <c r="E29" i="2"/>
  <c r="D29" i="2"/>
  <c r="D26" i="2" s="1"/>
  <c r="A29" i="2"/>
  <c r="A28" i="2"/>
  <c r="F27" i="2"/>
  <c r="E27" i="2"/>
  <c r="D27" i="2"/>
  <c r="A27" i="2"/>
  <c r="A26" i="2"/>
  <c r="A25" i="2"/>
  <c r="A24" i="2"/>
  <c r="A23" i="2"/>
  <c r="A22" i="2"/>
  <c r="F21" i="2"/>
  <c r="E21" i="2"/>
  <c r="D21" i="2"/>
  <c r="A21" i="2"/>
  <c r="A20" i="2"/>
  <c r="A19" i="2"/>
  <c r="A18" i="2"/>
  <c r="A17" i="2"/>
  <c r="F16" i="2"/>
  <c r="E16" i="2"/>
  <c r="D16" i="2"/>
  <c r="A16" i="2"/>
  <c r="F15" i="2"/>
  <c r="E15" i="2"/>
  <c r="D15" i="2"/>
  <c r="A15" i="2"/>
  <c r="A14" i="2"/>
  <c r="A13" i="2"/>
  <c r="F12" i="2"/>
  <c r="E12" i="2"/>
  <c r="E8" i="2" s="1"/>
  <c r="D12" i="2"/>
  <c r="D8" i="2" s="1"/>
  <c r="A12" i="2"/>
  <c r="A10" i="2"/>
  <c r="A9" i="2"/>
  <c r="F8" i="2"/>
  <c r="A8" i="2"/>
  <c r="A7" i="2"/>
  <c r="F6" i="2"/>
  <c r="E6" i="2"/>
  <c r="D6" i="2"/>
  <c r="A6" i="2"/>
  <c r="F5" i="2"/>
  <c r="E5" i="2"/>
  <c r="D5" i="2"/>
  <c r="A5" i="2"/>
  <c r="A4" i="2"/>
  <c r="A3" i="2"/>
  <c r="H22" i="1"/>
  <c r="G22" i="1"/>
  <c r="F22" i="1"/>
  <c r="H10" i="1"/>
  <c r="G10" i="1"/>
  <c r="F10" i="1"/>
  <c r="H7" i="1"/>
  <c r="G7" i="1"/>
  <c r="F7" i="1"/>
  <c r="H13" i="1" l="1"/>
  <c r="H24" i="1" s="1"/>
  <c r="G13" i="1"/>
  <c r="G24" i="1" s="1"/>
  <c r="F70" i="3"/>
  <c r="E47" i="3"/>
  <c r="D35" i="2"/>
  <c r="D3" i="2" s="1"/>
  <c r="F87" i="2"/>
  <c r="F82" i="2" s="1"/>
  <c r="F13" i="1"/>
  <c r="F24" i="1" s="1"/>
  <c r="E26" i="2"/>
  <c r="E44" i="2"/>
  <c r="E14" i="3"/>
  <c r="E3" i="3" s="1"/>
  <c r="B43" i="4"/>
  <c r="D77" i="3"/>
  <c r="D70" i="3" s="1"/>
  <c r="D14" i="3"/>
  <c r="D4" i="3"/>
  <c r="E67" i="2"/>
  <c r="F58" i="2"/>
  <c r="E58" i="2"/>
  <c r="E3" i="2" s="1"/>
  <c r="F3" i="2"/>
  <c r="F3" i="3"/>
  <c r="D3" i="3" l="1"/>
</calcChain>
</file>

<file path=xl/sharedStrings.xml><?xml version="1.0" encoding="utf-8"?>
<sst xmlns="http://schemas.openxmlformats.org/spreadsheetml/2006/main" count="484" uniqueCount="367">
  <si>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</si>
  <si>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</si>
  <si>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</si>
  <si>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</si>
  <si>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</si>
  <si>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</si>
  <si>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</si>
  <si>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</si>
  <si>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</si>
  <si>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</si>
  <si>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</si>
  <si>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</si>
  <si>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</si>
  <si>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</si>
  <si>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</si>
  <si>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len</t>
  </si>
  <si>
    <t>Račun iz računskog plana</t>
  </si>
  <si>
    <t>Naziv</t>
  </si>
  <si>
    <t>Projekcija 2021.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</si>
  <si>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</si>
  <si>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</si>
  <si>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</si>
  <si>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</si>
  <si>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</si>
  <si>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</si>
  <si>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</si>
  <si>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</si>
  <si>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</si>
  <si>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</si>
  <si>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</si>
  <si>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</si>
  <si>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</si>
  <si>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</si>
  <si>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</si>
  <si>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</si>
  <si>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</si>
  <si>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</si>
  <si>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</si>
  <si>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</si>
  <si>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</si>
  <si>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</si>
  <si>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</si>
  <si>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</si>
  <si>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</si>
  <si>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</si>
  <si>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</si>
  <si>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</si>
  <si>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</si>
  <si>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</si>
  <si>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</si>
  <si>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</si>
  <si>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</si>
  <si>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</si>
  <si>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</si>
  <si>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</si>
  <si>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</si>
  <si>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</si>
  <si>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</si>
  <si>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</si>
  <si>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</si>
  <si>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</si>
  <si>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</si>
  <si>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</si>
  <si>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</si>
  <si>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</si>
  <si>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</si>
  <si>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</si>
  <si>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</si>
  <si>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</si>
  <si>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</si>
  <si>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</si>
  <si>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</si>
  <si>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</si>
  <si>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</si>
  <si>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</si>
  <si>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</si>
  <si>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</si>
  <si>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</si>
  <si>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</si>
  <si>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</si>
  <si>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</si>
  <si>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</si>
  <si>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</si>
  <si>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</si>
  <si>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</si>
  <si>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</si>
  <si>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</si>
  <si>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</si>
  <si>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</si>
  <si>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</si>
  <si>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</si>
  <si>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</si>
  <si>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</si>
  <si>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</si>
  <si>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</si>
  <si>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</si>
  <si>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</si>
  <si>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</si>
  <si>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</si>
  <si>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Prijevozna sredstva u cestovnom prometu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</si>
  <si>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</si>
  <si>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</si>
  <si>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</si>
  <si>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</si>
  <si>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</si>
  <si>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</si>
  <si>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</si>
  <si>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</si>
  <si>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</si>
  <si>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Rashodi poslovanja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</si>
  <si>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</si>
  <si>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</si>
  <si>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</si>
  <si>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</si>
  <si>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</si>
  <si>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</si>
  <si>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</si>
  <si>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</si>
  <si>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</si>
  <si>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</si>
  <si>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</si>
  <si>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</si>
  <si>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</si>
  <si>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</si>
  <si>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</si>
  <si>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</si>
  <si>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 xml:space="preserve"> 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</si>
  <si>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</si>
  <si>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</si>
  <si>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</si>
  <si>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</si>
  <si>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</si>
  <si>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</si>
  <si>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</si>
  <si>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</si>
  <si>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</si>
  <si>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</si>
  <si>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</si>
  <si>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</si>
  <si>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</si>
  <si>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</si>
  <si>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</si>
  <si>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</si>
  <si>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</si>
  <si>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</si>
  <si>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</si>
  <si>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</si>
  <si>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</si>
  <si>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</si>
  <si>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</si>
  <si>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</si>
  <si>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</si>
  <si>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</si>
  <si>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</si>
  <si>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</si>
  <si>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</si>
  <si>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</si>
  <si>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</si>
  <si>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</si>
  <si>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</si>
  <si>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</si>
  <si>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</si>
  <si>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</si>
  <si>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</si>
  <si>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</si>
  <si>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</si>
  <si>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</si>
  <si>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</si>
  <si>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</si>
  <si>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</si>
  <si>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</si>
  <si>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</si>
  <si>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</si>
  <si>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</si>
  <si>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</si>
  <si>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</si>
  <si>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</si>
  <si>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</si>
  <si>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</si>
  <si>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</si>
  <si>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</si>
  <si>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</si>
  <si>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</si>
  <si>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</si>
  <si>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</si>
  <si>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</si>
  <si>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</si>
  <si>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</si>
  <si>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</si>
  <si>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</si>
  <si>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</si>
  <si>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</si>
  <si>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</si>
  <si>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</si>
  <si>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</si>
  <si>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</si>
  <si>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</si>
  <si>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</si>
  <si>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</si>
  <si>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</si>
  <si>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</si>
  <si>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</si>
  <si>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</si>
  <si>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</si>
  <si>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</si>
  <si>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</si>
  <si>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</si>
  <si>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</si>
  <si>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</si>
  <si>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</si>
  <si>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</si>
  <si>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</si>
  <si>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</si>
  <si>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</si>
  <si>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</si>
  <si>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</si>
  <si>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</si>
  <si>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</si>
  <si>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</si>
  <si>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</si>
  <si>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</si>
  <si>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</si>
  <si>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</si>
  <si>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</si>
  <si>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</si>
  <si>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</si>
  <si>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</si>
  <si>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</si>
  <si>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</si>
  <si>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</si>
  <si>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</si>
  <si>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</si>
  <si>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</si>
  <si>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</si>
  <si>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</si>
  <si>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</si>
  <si>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</si>
  <si>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</si>
  <si>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</si>
  <si>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</si>
  <si>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</si>
  <si>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</si>
  <si>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</si>
  <si>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</si>
  <si>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</si>
  <si>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</si>
  <si>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</si>
  <si>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</si>
  <si>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</si>
  <si>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</si>
  <si>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</si>
  <si>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</si>
  <si>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</si>
  <si>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</si>
  <si>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</si>
  <si>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</si>
  <si>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</si>
  <si>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</si>
  <si>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</si>
  <si>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</si>
  <si>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</si>
  <si>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</si>
  <si>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Prijevozna sredstva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</si>
  <si>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</si>
  <si>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</si>
  <si>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</si>
  <si>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</si>
  <si>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</si>
  <si>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</si>
  <si>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</si>
  <si>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</si>
  <si>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</si>
  <si>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</si>
  <si>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</si>
  <si>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</si>
  <si>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</si>
  <si>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</si>
  <si>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</si>
  <si>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</si>
  <si>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</si>
  <si>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</si>
  <si>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</si>
  <si>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</si>
  <si>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</si>
  <si>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</si>
  <si>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</si>
  <si>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</si>
  <si>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</si>
  <si>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</si>
  <si>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</si>
  <si>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</si>
  <si>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</si>
  <si>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</si>
  <si>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</si>
  <si>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</si>
  <si>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</si>
  <si>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</si>
  <si>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</si>
  <si>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</si>
  <si>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</si>
  <si>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</si>
  <si>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</si>
  <si>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</si>
  <si>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</si>
  <si>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</si>
  <si>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</si>
  <si>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</si>
  <si>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</si>
  <si>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</si>
  <si>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</si>
  <si>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</si>
  <si>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PLAN PRIHODA I PRIMITAKA DOMA MALI KARTEC KRK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</si>
  <si>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</si>
  <si>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</si>
  <si>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</si>
  <si>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</si>
  <si>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</si>
  <si>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</si>
  <si>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</si>
  <si>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</si>
  <si>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nefinancijske imovine i nadoknade šteta s osnova osiguranja</t>
  </si>
  <si>
    <t>Namjenski primici od zaduživanja</t>
  </si>
  <si>
    <t>Prenesena sredstva iz prethodne godine</t>
  </si>
  <si>
    <t>Ukupno (po izvorima)</t>
  </si>
  <si>
    <t>2020.</t>
  </si>
  <si>
    <t>2021.</t>
  </si>
  <si>
    <t>PLAN RASHODA I IZDATAKA</t>
  </si>
  <si>
    <t>Šifra</t>
  </si>
  <si>
    <t>Donacije</t>
  </si>
  <si>
    <t>PROJEKCIJA PLANA ZA 2021.</t>
  </si>
  <si>
    <t>PRORAČUNSKI KORISNIK MALI KARTEC</t>
  </si>
  <si>
    <t>Program</t>
  </si>
  <si>
    <t>UKUPNO</t>
  </si>
  <si>
    <t>A</t>
  </si>
  <si>
    <t>Naziv aktivnosti REDOVNA DJELATNOST</t>
  </si>
  <si>
    <t>Plaće za posebne uvijete rada</t>
  </si>
  <si>
    <t>Naknade za prijevoz</t>
  </si>
  <si>
    <t>Stručno usavršavanje radnika</t>
  </si>
  <si>
    <t>Materijal i dijelovi za tek.i inv.održavanje</t>
  </si>
  <si>
    <t>Sitan inventar i autogume</t>
  </si>
  <si>
    <t>Službena,radna i druga odjeća</t>
  </si>
  <si>
    <t>Usluge telefona,pošte i prijevoza</t>
  </si>
  <si>
    <t>Usluge tekućeg i inv.održavanja</t>
  </si>
  <si>
    <t>Intelekt.i osobne usluge</t>
  </si>
  <si>
    <t>Ostali nespom.financijski rashodi</t>
  </si>
  <si>
    <t>Naknade građanima</t>
  </si>
  <si>
    <t>Uređaji,strojevi i oprema za ostale namjene</t>
  </si>
  <si>
    <t>Računalne usluge-informatiz.domova</t>
  </si>
  <si>
    <t>Naknade za rad UV</t>
  </si>
  <si>
    <t>Programi županijskih ustanova iznad zakonskog standarda</t>
  </si>
  <si>
    <t>K</t>
  </si>
  <si>
    <t>Radno okupacione aktivnosti korisnika</t>
  </si>
  <si>
    <t>Plaće</t>
  </si>
  <si>
    <t>Edukacija djelatnika domova</t>
  </si>
  <si>
    <t>Kapitalna ulaganja u ustanove socijalne skrbi</t>
  </si>
  <si>
    <t>Plan 2020.</t>
  </si>
  <si>
    <t>PRIJEDLOG PLANA ZA 2020.</t>
  </si>
  <si>
    <t>Ukupno prihodi i primici za 2020</t>
  </si>
  <si>
    <t>2022.</t>
  </si>
  <si>
    <t>PROJEKCIJA PLANA ZA 2022.</t>
  </si>
  <si>
    <t>Projekcija 2022.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</si>
  <si>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</si>
  <si>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</si>
  <si>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</si>
  <si>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</si>
  <si>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Ukupno prihodi i primici za 2021.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</si>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</sst>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MS Sans Serif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C6D9F1"/>
        <bgColor rgb="FFD9D9D9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9" fillId="2" borderId="2" xfId="0" applyFont="1" applyFill="1" applyBorder="1"/>
    <xf numFmtId="3" fontId="6" fillId="0" borderId="3" xfId="0" applyNumberFormat="1" applyFont="1" applyBorder="1" applyAlignment="1">
      <alignment horizontal="right" wrapText="1"/>
    </xf>
    <xf numFmtId="3" fontId="1" fillId="0" borderId="0" xfId="0" applyNumberFormat="1" applyFont="1"/>
    <xf numFmtId="3" fontId="6" fillId="2" borderId="3" xfId="0" applyNumberFormat="1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0" fontId="10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4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wrapText="1"/>
    </xf>
    <xf numFmtId="4" fontId="7" fillId="4" borderId="6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1"/>
    </xf>
    <xf numFmtId="0" fontId="15" fillId="4" borderId="6" xfId="0" applyFont="1" applyFill="1" applyBorder="1" applyAlignment="1">
      <alignment horizontal="left" wrapText="1"/>
    </xf>
    <xf numFmtId="4" fontId="16" fillId="4" borderId="6" xfId="0" applyNumberFormat="1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wrapText="1"/>
    </xf>
    <xf numFmtId="4" fontId="17" fillId="4" borderId="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indent="15"/>
    </xf>
    <xf numFmtId="0" fontId="18" fillId="0" borderId="0" xfId="0" applyFont="1" applyAlignment="1">
      <alignment horizontal="right" vertical="center"/>
    </xf>
    <xf numFmtId="0" fontId="19" fillId="4" borderId="6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wrapText="1"/>
    </xf>
    <xf numFmtId="4" fontId="20" fillId="4" borderId="6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1"/>
    </xf>
    <xf numFmtId="4" fontId="21" fillId="4" borderId="6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indent="15"/>
    </xf>
    <xf numFmtId="4" fontId="23" fillId="4" borderId="6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indent="1"/>
    </xf>
    <xf numFmtId="0" fontId="20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7" fillId="0" borderId="5" xfId="0" applyFont="1" applyBorder="1" applyAlignment="1">
      <alignment vertical="center" wrapText="1"/>
    </xf>
    <xf numFmtId="0" fontId="7" fillId="4" borderId="6" xfId="0" applyFont="1" applyFill="1" applyBorder="1" applyAlignment="1">
      <alignment horizontal="left" wrapText="1" indent="15"/>
    </xf>
    <xf numFmtId="0" fontId="7" fillId="4" borderId="6" xfId="0" applyFont="1" applyFill="1" applyBorder="1" applyAlignment="1">
      <alignment wrapText="1"/>
    </xf>
    <xf numFmtId="4" fontId="7" fillId="4" borderId="6" xfId="0" applyNumberFormat="1" applyFont="1" applyFill="1" applyBorder="1" applyAlignment="1">
      <alignment horizontal="right" wrapText="1"/>
    </xf>
    <xf numFmtId="0" fontId="15" fillId="4" borderId="6" xfId="0" applyFont="1" applyFill="1" applyBorder="1" applyAlignment="1">
      <alignment horizontal="left" wrapText="1" indent="15"/>
    </xf>
    <xf numFmtId="0" fontId="15" fillId="4" borderId="6" xfId="0" applyFont="1" applyFill="1" applyBorder="1" applyAlignment="1">
      <alignment wrapText="1"/>
    </xf>
    <xf numFmtId="4" fontId="16" fillId="4" borderId="6" xfId="0" applyNumberFormat="1" applyFont="1" applyFill="1" applyBorder="1" applyAlignment="1">
      <alignment horizontal="right" wrapText="1"/>
    </xf>
    <xf numFmtId="0" fontId="25" fillId="4" borderId="6" xfId="0" applyFont="1" applyFill="1" applyBorder="1" applyAlignment="1">
      <alignment horizontal="left" wrapText="1" indent="15"/>
    </xf>
    <xf numFmtId="0" fontId="25" fillId="4" borderId="6" xfId="0" applyFont="1" applyFill="1" applyBorder="1" applyAlignment="1">
      <alignment wrapText="1"/>
    </xf>
    <xf numFmtId="4" fontId="17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/>
    </xf>
    <xf numFmtId="1" fontId="14" fillId="4" borderId="7" xfId="0" applyNumberFormat="1" applyFont="1" applyFill="1" applyBorder="1" applyAlignment="1">
      <alignment horizontal="right" vertical="top" wrapText="1"/>
    </xf>
    <xf numFmtId="1" fontId="14" fillId="4" borderId="8" xfId="0" applyNumberFormat="1" applyFont="1" applyFill="1" applyBorder="1" applyAlignment="1">
      <alignment horizontal="left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left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/>
    <xf numFmtId="3" fontId="9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left" wrapText="1"/>
    </xf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4" xfId="0" applyNumberFormat="1" applyFont="1" applyBorder="1"/>
    <xf numFmtId="3" fontId="9" fillId="0" borderId="20" xfId="0" applyNumberFormat="1" applyFont="1" applyBorder="1"/>
    <xf numFmtId="1" fontId="9" fillId="0" borderId="17" xfId="0" applyNumberFormat="1" applyFont="1" applyBorder="1" applyAlignment="1">
      <alignment horizontal="right" wrapText="1"/>
    </xf>
    <xf numFmtId="1" fontId="9" fillId="0" borderId="17" xfId="0" applyNumberFormat="1" applyFont="1" applyBorder="1" applyAlignment="1">
      <alignment wrapText="1"/>
    </xf>
    <xf numFmtId="1" fontId="9" fillId="0" borderId="21" xfId="0" applyNumberFormat="1" applyFont="1" applyBorder="1" applyAlignment="1">
      <alignment wrapText="1"/>
    </xf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1" fontId="14" fillId="0" borderId="5" xfId="0" applyNumberFormat="1" applyFont="1" applyBorder="1" applyAlignment="1">
      <alignment wrapText="1"/>
    </xf>
    <xf numFmtId="3" fontId="9" fillId="0" borderId="26" xfId="0" applyNumberFormat="1" applyFont="1" applyBorder="1"/>
    <xf numFmtId="3" fontId="9" fillId="0" borderId="5" xfId="0" applyNumberFormat="1" applyFont="1" applyBorder="1"/>
    <xf numFmtId="3" fontId="9" fillId="0" borderId="27" xfId="0" applyNumberFormat="1" applyFont="1" applyBorder="1"/>
    <xf numFmtId="3" fontId="9" fillId="0" borderId="28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4" fillId="0" borderId="7" xfId="0" applyNumberFormat="1" applyFont="1" applyBorder="1" applyAlignment="1">
      <alignment horizontal="right" vertical="top" wrapText="1"/>
    </xf>
    <xf numFmtId="1" fontId="14" fillId="0" borderId="8" xfId="0" applyNumberFormat="1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0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wrapText="1"/>
    </xf>
    <xf numFmtId="3" fontId="7" fillId="0" borderId="0" xfId="0" applyNumberFormat="1" applyFont="1"/>
    <xf numFmtId="0" fontId="15" fillId="4" borderId="0" xfId="0" applyFont="1" applyFill="1" applyAlignment="1">
      <alignment horizontal="center"/>
    </xf>
    <xf numFmtId="0" fontId="12" fillId="4" borderId="0" xfId="0" applyFont="1" applyFill="1" applyAlignment="1">
      <alignment wrapText="1"/>
    </xf>
    <xf numFmtId="0" fontId="12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0" borderId="0" xfId="0" applyFont="1" applyAlignment="1">
      <alignment wrapText="1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wrapText="1"/>
    </xf>
    <xf numFmtId="0" fontId="7" fillId="8" borderId="0" xfId="0" applyFont="1" applyFill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 indent="1"/>
    </xf>
    <xf numFmtId="0" fontId="14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22680</xdr:colOff>
      <xdr:row>2</xdr:row>
      <xdr:rowOff>22680</xdr:rowOff>
    </xdr:from>
    <xdr:to>
      <xdr:col>0</xdr:col>
      <xdr:colOff>1062285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2680" y="498600"/>
          <a:ext cx="1106280" cy="1453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7560</xdr:colOff>
      <xdr:row>2</xdr:row>
      <xdr:rowOff>22680</xdr:rowOff>
    </xdr:from>
    <xdr:to>
      <xdr:col>1</xdr:col>
      <xdr:colOff>3510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7560" y="498600"/>
          <a:ext cx="1081800" cy="1453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22680</xdr:colOff>
      <xdr:row>16</xdr:row>
      <xdr:rowOff>22680</xdr:rowOff>
    </xdr:from>
    <xdr:to>
      <xdr:col>0</xdr:col>
      <xdr:colOff>1062285</xdr:colOff>
      <xdr:row>18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2680" y="4356360"/>
          <a:ext cx="1106280" cy="1425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7560</xdr:colOff>
      <xdr:row>16</xdr:row>
      <xdr:rowOff>22680</xdr:rowOff>
    </xdr:from>
    <xdr:to>
      <xdr:col>1</xdr:col>
      <xdr:colOff>3510</xdr:colOff>
      <xdr:row>18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7560" y="4356360"/>
          <a:ext cx="1081800" cy="1425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22680</xdr:colOff>
      <xdr:row>30</xdr:row>
      <xdr:rowOff>22680</xdr:rowOff>
    </xdr:from>
    <xdr:to>
      <xdr:col>0</xdr:col>
      <xdr:colOff>1062285</xdr:colOff>
      <xdr:row>32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2680" y="8185320"/>
          <a:ext cx="1106280" cy="1453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7560</xdr:colOff>
      <xdr:row>30</xdr:row>
      <xdr:rowOff>22680</xdr:rowOff>
    </xdr:from>
    <xdr:to>
      <xdr:col>1</xdr:col>
      <xdr:colOff>3510</xdr:colOff>
      <xdr:row>32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7560" y="8185320"/>
          <a:ext cx="1081800" cy="1453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6"/>
  <sheetViews>
    <sheetView view="pageBreakPreview" zoomScaleNormal="100" workbookViewId="0">
      <selection activeCell="H20" sqref="H20"/>
    </sheetView>
  </sheetViews>
  <sheetFormatPr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customWidth="1"/>
    <col min="7" max="7" width="17.28515625" style="1" customWidth="1"/>
    <col min="8" max="8" width="16.7109375" style="1" customWidth="1"/>
    <col min="9" max="9" width="11.42578125" style="1" customWidth="1"/>
    <col min="10" max="10" width="16.28515625" style="1" customWidth="1"/>
    <col min="11" max="11" width="21.7109375" style="1" customWidth="1"/>
    <col min="12" max="256" width="11.42578125" style="1" customWidth="1"/>
    <col min="257" max="258" width="4.28515625" style="1" customWidth="1"/>
    <col min="259" max="259" width="5.5703125" style="1" customWidth="1"/>
    <col min="260" max="260" width="5.28515625" style="1" customWidth="1"/>
    <col min="261" max="261" width="44.7109375" style="1" customWidth="1"/>
    <col min="262" max="262" width="15.85546875" style="1" customWidth="1"/>
    <col min="263" max="263" width="17.28515625" style="1" customWidth="1"/>
    <col min="264" max="264" width="16.7109375" style="1" customWidth="1"/>
    <col min="265" max="265" width="11.42578125" style="1" customWidth="1"/>
    <col min="266" max="266" width="16.28515625" style="1" customWidth="1"/>
    <col min="267" max="267" width="21.7109375" style="1" customWidth="1"/>
    <col min="268" max="512" width="11.42578125" style="1" customWidth="1"/>
    <col min="513" max="514" width="4.28515625" style="1" customWidth="1"/>
    <col min="515" max="515" width="5.5703125" style="1" customWidth="1"/>
    <col min="516" max="516" width="5.28515625" style="1" customWidth="1"/>
    <col min="517" max="517" width="44.7109375" style="1" customWidth="1"/>
    <col min="518" max="518" width="15.85546875" style="1" customWidth="1"/>
    <col min="519" max="519" width="17.28515625" style="1" customWidth="1"/>
    <col min="520" max="520" width="16.7109375" style="1" customWidth="1"/>
    <col min="521" max="521" width="11.42578125" style="1" customWidth="1"/>
    <col min="522" max="522" width="16.28515625" style="1" customWidth="1"/>
    <col min="523" max="523" width="21.7109375" style="1" customWidth="1"/>
    <col min="524" max="768" width="11.42578125" style="1" customWidth="1"/>
    <col min="769" max="770" width="4.28515625" style="1" customWidth="1"/>
    <col min="771" max="771" width="5.5703125" style="1" customWidth="1"/>
    <col min="772" max="772" width="5.28515625" style="1" customWidth="1"/>
    <col min="773" max="773" width="44.7109375" style="1" customWidth="1"/>
    <col min="774" max="774" width="15.85546875" style="1" customWidth="1"/>
    <col min="775" max="775" width="17.28515625" style="1" customWidth="1"/>
    <col min="776" max="776" width="16.7109375" style="1" customWidth="1"/>
    <col min="777" max="777" width="11.42578125" style="1" customWidth="1"/>
    <col min="778" max="778" width="16.28515625" style="1" customWidth="1"/>
    <col min="779" max="779" width="21.7109375" style="1" customWidth="1"/>
    <col min="780" max="1025" width="11.42578125" style="1" customWidth="1"/>
  </cols>
  <sheetData>
    <row r="2" spans="1:10" ht="15" x14ac:dyDescent="0.25">
      <c r="A2" s="150"/>
      <c r="B2" s="150"/>
      <c r="C2" s="150"/>
      <c r="D2" s="150"/>
      <c r="E2" s="150"/>
      <c r="F2" s="150"/>
      <c r="G2" s="150"/>
      <c r="H2" s="150"/>
    </row>
    <row r="3" spans="1:10" ht="48" customHeight="1" x14ac:dyDescent="0.2">
      <c r="A3" s="151" t="s">
        <v>364</v>
      </c>
      <c r="B3" s="151"/>
      <c r="C3" s="151"/>
      <c r="D3" s="151"/>
      <c r="E3" s="151"/>
      <c r="F3" s="151"/>
      <c r="G3" s="151"/>
      <c r="H3" s="151"/>
    </row>
    <row r="4" spans="1:10" s="3" customFormat="1" ht="26.25" customHeight="1" x14ac:dyDescent="0.2">
      <c r="A4" s="151" t="s">
        <v>0</v>
      </c>
      <c r="B4" s="151"/>
      <c r="C4" s="151"/>
      <c r="D4" s="151"/>
      <c r="E4" s="151"/>
      <c r="F4" s="151"/>
      <c r="G4" s="151"/>
      <c r="H4" s="151"/>
    </row>
    <row r="5" spans="1:10" ht="15.75" customHeight="1" x14ac:dyDescent="0.25">
      <c r="A5" s="4"/>
      <c r="B5" s="5"/>
      <c r="C5" s="5"/>
      <c r="D5" s="5"/>
      <c r="E5" s="5"/>
    </row>
    <row r="6" spans="1:10" ht="27.75" customHeight="1" x14ac:dyDescent="0.25">
      <c r="A6" s="6"/>
      <c r="B6" s="7"/>
      <c r="C6" s="7"/>
      <c r="D6" s="8"/>
      <c r="E6" s="9"/>
      <c r="F6" s="10" t="s">
        <v>361</v>
      </c>
      <c r="G6" s="10" t="s">
        <v>362</v>
      </c>
      <c r="H6" s="11" t="s">
        <v>363</v>
      </c>
      <c r="I6" s="12"/>
    </row>
    <row r="7" spans="1:10" ht="27.75" customHeight="1" x14ac:dyDescent="0.25">
      <c r="A7" s="152" t="s">
        <v>1</v>
      </c>
      <c r="B7" s="152"/>
      <c r="C7" s="152"/>
      <c r="D7" s="152"/>
      <c r="E7" s="152"/>
      <c r="F7" s="13">
        <f>F8+F9</f>
        <v>11485108</v>
      </c>
      <c r="G7" s="13">
        <f>G8+G9</f>
        <v>11490108</v>
      </c>
      <c r="H7" s="13">
        <f>+H8+H9</f>
        <v>11492108</v>
      </c>
      <c r="I7" s="14"/>
    </row>
    <row r="8" spans="1:10" ht="22.5" customHeight="1" x14ac:dyDescent="0.25">
      <c r="A8" s="153" t="s">
        <v>2</v>
      </c>
      <c r="B8" s="153"/>
      <c r="C8" s="153"/>
      <c r="D8" s="153"/>
      <c r="E8" s="153"/>
      <c r="F8" s="15">
        <v>11485108</v>
      </c>
      <c r="G8" s="15">
        <v>11490108</v>
      </c>
      <c r="H8" s="15">
        <v>11492108</v>
      </c>
    </row>
    <row r="9" spans="1:10" ht="22.5" customHeight="1" x14ac:dyDescent="0.25">
      <c r="A9" s="154" t="s">
        <v>3</v>
      </c>
      <c r="B9" s="154"/>
      <c r="C9" s="154"/>
      <c r="D9" s="154"/>
      <c r="E9" s="154"/>
      <c r="F9" s="15"/>
      <c r="G9" s="15"/>
      <c r="H9" s="15"/>
    </row>
    <row r="10" spans="1:10" ht="22.5" customHeight="1" x14ac:dyDescent="0.25">
      <c r="A10" s="16" t="s">
        <v>4</v>
      </c>
      <c r="B10" s="17"/>
      <c r="C10" s="17"/>
      <c r="D10" s="17"/>
      <c r="E10" s="17"/>
      <c r="F10" s="13">
        <f>+F11+F12</f>
        <v>11485108</v>
      </c>
      <c r="G10" s="13">
        <f>+G11+G12</f>
        <v>11490108</v>
      </c>
      <c r="H10" s="13">
        <f>+H11+H12</f>
        <v>11492108</v>
      </c>
    </row>
    <row r="11" spans="1:10" ht="22.5" customHeight="1" x14ac:dyDescent="0.25">
      <c r="A11" s="153" t="s">
        <v>5</v>
      </c>
      <c r="B11" s="153"/>
      <c r="C11" s="153"/>
      <c r="D11" s="153"/>
      <c r="E11" s="153"/>
      <c r="F11" s="15">
        <v>10887033</v>
      </c>
      <c r="G11" s="15">
        <v>10892033</v>
      </c>
      <c r="H11" s="18">
        <v>10894033</v>
      </c>
      <c r="I11" s="19"/>
      <c r="J11" s="19"/>
    </row>
    <row r="12" spans="1:10" ht="22.5" customHeight="1" x14ac:dyDescent="0.25">
      <c r="A12" s="154" t="s">
        <v>6</v>
      </c>
      <c r="B12" s="154"/>
      <c r="C12" s="154"/>
      <c r="D12" s="154"/>
      <c r="E12" s="154"/>
      <c r="F12" s="15">
        <v>598075</v>
      </c>
      <c r="G12" s="15">
        <v>598075</v>
      </c>
      <c r="H12" s="18">
        <v>598075</v>
      </c>
      <c r="I12" s="19"/>
      <c r="J12" s="19"/>
    </row>
    <row r="13" spans="1:10" ht="22.5" customHeight="1" x14ac:dyDescent="0.25">
      <c r="A13" s="152" t="s">
        <v>7</v>
      </c>
      <c r="B13" s="152"/>
      <c r="C13" s="152"/>
      <c r="D13" s="152"/>
      <c r="E13" s="152"/>
      <c r="F13" s="20">
        <f>+F7-F10</f>
        <v>0</v>
      </c>
      <c r="G13" s="20">
        <f>+G7-G10</f>
        <v>0</v>
      </c>
      <c r="H13" s="20">
        <f>+H7-H10</f>
        <v>0</v>
      </c>
      <c r="J13" s="19"/>
    </row>
    <row r="14" spans="1:10" ht="25.5" customHeight="1" x14ac:dyDescent="0.2">
      <c r="A14" s="151"/>
      <c r="B14" s="151"/>
      <c r="C14" s="151"/>
      <c r="D14" s="151"/>
      <c r="E14" s="151"/>
      <c r="F14" s="151"/>
      <c r="G14" s="151"/>
      <c r="H14" s="151"/>
    </row>
    <row r="15" spans="1:10" ht="27.75" customHeight="1" x14ac:dyDescent="0.25">
      <c r="A15" s="6"/>
      <c r="B15" s="7"/>
      <c r="C15" s="7"/>
      <c r="D15" s="8"/>
      <c r="E15" s="9"/>
      <c r="F15" s="10" t="s">
        <v>361</v>
      </c>
      <c r="G15" s="10" t="s">
        <v>362</v>
      </c>
      <c r="H15" s="11" t="s">
        <v>363</v>
      </c>
      <c r="J15" s="19"/>
    </row>
    <row r="16" spans="1:10" ht="30.75" customHeight="1" x14ac:dyDescent="0.25">
      <c r="A16" s="156" t="s">
        <v>8</v>
      </c>
      <c r="B16" s="156"/>
      <c r="C16" s="156"/>
      <c r="D16" s="156"/>
      <c r="E16" s="156"/>
      <c r="F16" s="21"/>
      <c r="G16" s="21"/>
      <c r="H16" s="22"/>
      <c r="J16" s="19"/>
    </row>
    <row r="17" spans="1:11" ht="34.5" customHeight="1" x14ac:dyDescent="0.25">
      <c r="A17" s="157" t="s">
        <v>9</v>
      </c>
      <c r="B17" s="157"/>
      <c r="C17" s="157"/>
      <c r="D17" s="157"/>
      <c r="E17" s="157"/>
      <c r="F17" s="23"/>
      <c r="G17" s="23"/>
      <c r="H17" s="20"/>
      <c r="J17" s="19"/>
    </row>
    <row r="18" spans="1:11" s="24" customFormat="1" ht="25.5" customHeight="1" x14ac:dyDescent="0.25">
      <c r="A18" s="151"/>
      <c r="B18" s="151"/>
      <c r="C18" s="151"/>
      <c r="D18" s="151"/>
      <c r="E18" s="151"/>
      <c r="F18" s="151"/>
      <c r="G18" s="151"/>
      <c r="H18" s="151"/>
      <c r="J18" s="25"/>
    </row>
    <row r="19" spans="1:11" s="24" customFormat="1" ht="27.75" customHeight="1" x14ac:dyDescent="0.25">
      <c r="A19" s="6"/>
      <c r="B19" s="7"/>
      <c r="C19" s="7"/>
      <c r="D19" s="8"/>
      <c r="E19" s="9"/>
      <c r="F19" s="10" t="s">
        <v>361</v>
      </c>
      <c r="G19" s="10" t="s">
        <v>362</v>
      </c>
      <c r="H19" s="11" t="s">
        <v>363</v>
      </c>
      <c r="J19" s="25"/>
      <c r="K19" s="25"/>
    </row>
    <row r="20" spans="1:11" s="24" customFormat="1" ht="22.5" customHeight="1" x14ac:dyDescent="0.25">
      <c r="A20" s="153" t="s">
        <v>10</v>
      </c>
      <c r="B20" s="153"/>
      <c r="C20" s="153"/>
      <c r="D20" s="153"/>
      <c r="E20" s="153"/>
      <c r="F20" s="15"/>
      <c r="G20" s="15"/>
      <c r="H20" s="15"/>
      <c r="J20" s="25"/>
    </row>
    <row r="21" spans="1:11" s="24" customFormat="1" ht="33.75" customHeight="1" x14ac:dyDescent="0.25">
      <c r="A21" s="153" t="s">
        <v>11</v>
      </c>
      <c r="B21" s="153"/>
      <c r="C21" s="153"/>
      <c r="D21" s="153"/>
      <c r="E21" s="153"/>
      <c r="F21" s="15"/>
      <c r="G21" s="15"/>
      <c r="H21" s="15"/>
    </row>
    <row r="22" spans="1:11" s="24" customFormat="1" ht="22.5" customHeight="1" x14ac:dyDescent="0.25">
      <c r="A22" s="152" t="s">
        <v>12</v>
      </c>
      <c r="B22" s="152"/>
      <c r="C22" s="152"/>
      <c r="D22" s="152"/>
      <c r="E22" s="152"/>
      <c r="F22" s="13">
        <f>F20-F21</f>
        <v>0</v>
      </c>
      <c r="G22" s="13">
        <f>G20-G21</f>
        <v>0</v>
      </c>
      <c r="H22" s="13">
        <f>H20-H21</f>
        <v>0</v>
      </c>
      <c r="J22" s="26"/>
      <c r="K22" s="25"/>
    </row>
    <row r="23" spans="1:11" s="24" customFormat="1" ht="25.5" customHeight="1" x14ac:dyDescent="0.25">
      <c r="A23" s="151"/>
      <c r="B23" s="151"/>
      <c r="C23" s="151"/>
      <c r="D23" s="151"/>
      <c r="E23" s="151"/>
      <c r="F23" s="151"/>
      <c r="G23" s="151"/>
      <c r="H23" s="151"/>
    </row>
    <row r="24" spans="1:11" s="24" customFormat="1" ht="22.5" customHeight="1" x14ac:dyDescent="0.25">
      <c r="A24" s="153" t="s">
        <v>13</v>
      </c>
      <c r="B24" s="153"/>
      <c r="C24" s="153"/>
      <c r="D24" s="153"/>
      <c r="E24" s="153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11" s="24" customFormat="1" ht="18" customHeight="1" x14ac:dyDescent="0.25">
      <c r="A25" s="4"/>
      <c r="B25" s="5"/>
      <c r="C25" s="5"/>
      <c r="D25" s="5"/>
      <c r="E25" s="5"/>
    </row>
    <row r="26" spans="1:11" ht="42" customHeight="1" x14ac:dyDescent="0.25">
      <c r="A26" s="155" t="s">
        <v>14</v>
      </c>
      <c r="B26" s="155"/>
      <c r="C26" s="155"/>
      <c r="D26" s="155"/>
      <c r="E26" s="155"/>
      <c r="F26" s="155"/>
      <c r="G26" s="155"/>
      <c r="H26" s="155"/>
    </row>
  </sheetData>
  <mergeCells count="19">
    <mergeCell ref="A22:E22"/>
    <mergeCell ref="A23:H23"/>
    <mergeCell ref="A24:E24"/>
    <mergeCell ref="A26:H26"/>
    <mergeCell ref="A16:E16"/>
    <mergeCell ref="A17:E17"/>
    <mergeCell ref="A18:H18"/>
    <mergeCell ref="A20:E20"/>
    <mergeCell ref="A21:E21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527777777778" right="0.196527777777778" top="0.62986111111111098" bottom="0.43333333333333302" header="0.51180555555555496" footer="0.51180555555555496"/>
  <pageSetup paperSize="9" scale="8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2"/>
  <sheetViews>
    <sheetView showGridLines="0" view="pageBreakPreview" topLeftCell="B1" zoomScaleNormal="80" workbookViewId="0">
      <selection activeCell="E3" sqref="E3"/>
    </sheetView>
  </sheetViews>
  <sheetFormatPr defaultRowHeight="12.75" x14ac:dyDescent="0.2"/>
  <cols>
    <col min="1" max="1" width="9.28515625" style="27" hidden="1" customWidth="1"/>
    <col min="2" max="2" width="11.28515625" style="28" customWidth="1"/>
    <col min="3" max="3" width="52.85546875" style="29" customWidth="1"/>
    <col min="4" max="4" width="12.42578125" style="30" customWidth="1"/>
    <col min="5" max="6" width="12.85546875" style="30" customWidth="1"/>
    <col min="7" max="1025" width="9.140625" style="31" customWidth="1"/>
  </cols>
  <sheetData>
    <row r="1" spans="1:6" x14ac:dyDescent="0.2">
      <c r="C1" s="158"/>
      <c r="D1" s="158"/>
      <c r="E1" s="158"/>
      <c r="F1" s="158"/>
    </row>
    <row r="2" spans="1:6" ht="38.25" x14ac:dyDescent="0.2">
      <c r="A2" s="27" t="s">
        <v>15</v>
      </c>
      <c r="B2" s="32" t="s">
        <v>16</v>
      </c>
      <c r="C2" s="33" t="s">
        <v>17</v>
      </c>
      <c r="D2" s="34" t="s">
        <v>355</v>
      </c>
      <c r="E2" s="34" t="s">
        <v>18</v>
      </c>
      <c r="F2" s="34" t="s">
        <v>360</v>
      </c>
    </row>
    <row r="3" spans="1:6" s="39" customFormat="1" x14ac:dyDescent="0.2">
      <c r="A3" s="35">
        <f t="shared" ref="A3:A10" si="0">LEN(B3)</f>
        <v>1</v>
      </c>
      <c r="B3" s="36">
        <v>6</v>
      </c>
      <c r="C3" s="37" t="s">
        <v>19</v>
      </c>
      <c r="D3" s="38">
        <f>D4+D35+D52+D58+D67+D78</f>
        <v>11485108</v>
      </c>
      <c r="E3" s="38">
        <f>E4+E35+E52+E58+E67+E78+D8</f>
        <v>11490108</v>
      </c>
      <c r="F3" s="38">
        <f>F4+F35+F52+F58+F67+F78+D8</f>
        <v>11492108</v>
      </c>
    </row>
    <row r="4" spans="1:6" s="41" customFormat="1" ht="25.5" x14ac:dyDescent="0.2">
      <c r="A4" s="40">
        <f t="shared" si="0"/>
        <v>2</v>
      </c>
      <c r="B4" s="36">
        <v>63</v>
      </c>
      <c r="C4" s="37" t="s">
        <v>20</v>
      </c>
      <c r="D4" s="38">
        <v>6000</v>
      </c>
      <c r="E4" s="38"/>
      <c r="F4" s="38"/>
    </row>
    <row r="5" spans="1:6" s="41" customFormat="1" x14ac:dyDescent="0.2">
      <c r="A5" s="40">
        <f t="shared" si="0"/>
        <v>3</v>
      </c>
      <c r="B5" s="36">
        <v>632</v>
      </c>
      <c r="C5" s="42" t="s">
        <v>21</v>
      </c>
      <c r="D5" s="43">
        <f>D6</f>
        <v>0</v>
      </c>
      <c r="E5" s="43">
        <f>E6</f>
        <v>0</v>
      </c>
      <c r="F5" s="43">
        <f>F6</f>
        <v>0</v>
      </c>
    </row>
    <row r="6" spans="1:6" s="47" customFormat="1" x14ac:dyDescent="0.2">
      <c r="A6" s="27">
        <f t="shared" si="0"/>
        <v>4</v>
      </c>
      <c r="B6" s="44">
        <v>6321</v>
      </c>
      <c r="C6" s="45" t="s">
        <v>22</v>
      </c>
      <c r="D6" s="46">
        <f>SUM(D7)</f>
        <v>0</v>
      </c>
      <c r="E6" s="46">
        <f>SUM(E7)</f>
        <v>0</v>
      </c>
      <c r="F6" s="46">
        <f>SUM(F7)</f>
        <v>0</v>
      </c>
    </row>
    <row r="7" spans="1:6" s="52" customFormat="1" x14ac:dyDescent="0.2">
      <c r="A7" s="48">
        <f t="shared" si="0"/>
        <v>5</v>
      </c>
      <c r="B7" s="49">
        <v>63211</v>
      </c>
      <c r="C7" s="50" t="s">
        <v>22</v>
      </c>
      <c r="D7" s="51"/>
      <c r="E7" s="51"/>
      <c r="F7" s="51"/>
    </row>
    <row r="8" spans="1:6" s="41" customFormat="1" ht="24" x14ac:dyDescent="0.2">
      <c r="A8" s="40">
        <f t="shared" si="0"/>
        <v>3</v>
      </c>
      <c r="B8" s="36">
        <v>636</v>
      </c>
      <c r="C8" s="42" t="s">
        <v>23</v>
      </c>
      <c r="D8" s="43">
        <f>D9+D12</f>
        <v>6000</v>
      </c>
      <c r="E8" s="43">
        <f>E9+E12</f>
        <v>6000</v>
      </c>
      <c r="F8" s="43">
        <f>F9+F12</f>
        <v>6000</v>
      </c>
    </row>
    <row r="9" spans="1:6" s="47" customFormat="1" ht="25.5" x14ac:dyDescent="0.2">
      <c r="A9" s="27">
        <f t="shared" si="0"/>
        <v>4</v>
      </c>
      <c r="B9" s="44">
        <v>6361</v>
      </c>
      <c r="C9" s="45" t="s">
        <v>24</v>
      </c>
      <c r="D9" s="46">
        <v>6000</v>
      </c>
      <c r="E9" s="46">
        <v>6000</v>
      </c>
      <c r="F9" s="46">
        <v>6000</v>
      </c>
    </row>
    <row r="10" spans="1:6" s="52" customFormat="1" ht="24" x14ac:dyDescent="0.2">
      <c r="A10" s="48">
        <f t="shared" si="0"/>
        <v>5</v>
      </c>
      <c r="B10" s="49">
        <v>63612</v>
      </c>
      <c r="C10" s="50" t="s">
        <v>25</v>
      </c>
      <c r="D10" s="51"/>
      <c r="E10" s="51"/>
      <c r="F10" s="51"/>
    </row>
    <row r="11" spans="1:6" s="52" customFormat="1" ht="24" x14ac:dyDescent="0.2">
      <c r="A11" s="48"/>
      <c r="B11" s="49">
        <v>63613</v>
      </c>
      <c r="C11" s="50" t="s">
        <v>26</v>
      </c>
      <c r="D11" s="46">
        <v>6000</v>
      </c>
      <c r="E11" s="51">
        <v>6000</v>
      </c>
      <c r="F11" s="51">
        <v>6000</v>
      </c>
    </row>
    <row r="12" spans="1:6" s="47" customFormat="1" ht="25.5" x14ac:dyDescent="0.2">
      <c r="A12" s="27">
        <f t="shared" ref="A12:A43" si="1">LEN(B12)</f>
        <v>4</v>
      </c>
      <c r="B12" s="44">
        <v>6362</v>
      </c>
      <c r="C12" s="45" t="s">
        <v>27</v>
      </c>
      <c r="D12" s="46">
        <f>D13+D14</f>
        <v>0</v>
      </c>
      <c r="E12" s="46">
        <f>E13+E14</f>
        <v>0</v>
      </c>
      <c r="F12" s="46">
        <f>F13+F14</f>
        <v>0</v>
      </c>
    </row>
    <row r="13" spans="1:6" s="52" customFormat="1" ht="24" x14ac:dyDescent="0.2">
      <c r="A13" s="48">
        <f t="shared" si="1"/>
        <v>5</v>
      </c>
      <c r="B13" s="49">
        <v>63622</v>
      </c>
      <c r="C13" s="50" t="s">
        <v>28</v>
      </c>
      <c r="D13" s="51"/>
      <c r="E13" s="51"/>
      <c r="F13" s="51"/>
    </row>
    <row r="14" spans="1:6" s="52" customFormat="1" ht="24" x14ac:dyDescent="0.2">
      <c r="A14" s="48">
        <f t="shared" si="1"/>
        <v>5</v>
      </c>
      <c r="B14" s="49">
        <v>63623</v>
      </c>
      <c r="C14" s="50" t="s">
        <v>29</v>
      </c>
      <c r="D14" s="51"/>
      <c r="E14" s="51"/>
      <c r="F14" s="51"/>
    </row>
    <row r="15" spans="1:6" s="52" customFormat="1" x14ac:dyDescent="0.2">
      <c r="A15" s="48">
        <f t="shared" si="1"/>
        <v>3</v>
      </c>
      <c r="B15" s="36">
        <v>638</v>
      </c>
      <c r="C15" s="42" t="s">
        <v>30</v>
      </c>
      <c r="D15" s="43">
        <f>D16+D21</f>
        <v>0</v>
      </c>
      <c r="E15" s="43">
        <f>E16+E21</f>
        <v>0</v>
      </c>
      <c r="F15" s="43">
        <f>F16+F21</f>
        <v>0</v>
      </c>
    </row>
    <row r="16" spans="1:6" s="52" customFormat="1" x14ac:dyDescent="0.2">
      <c r="A16" s="27">
        <f t="shared" si="1"/>
        <v>4</v>
      </c>
      <c r="B16" s="44">
        <v>6381</v>
      </c>
      <c r="C16" s="45" t="s">
        <v>31</v>
      </c>
      <c r="D16" s="46">
        <f>D17+D18+D19+D20</f>
        <v>0</v>
      </c>
      <c r="E16" s="46">
        <f>E17+E18+E19+E20</f>
        <v>0</v>
      </c>
      <c r="F16" s="46">
        <f>F17+F18+F19+F20</f>
        <v>0</v>
      </c>
    </row>
    <row r="17" spans="1:6" s="52" customFormat="1" ht="24" x14ac:dyDescent="0.2">
      <c r="A17" s="48">
        <f t="shared" si="1"/>
        <v>5</v>
      </c>
      <c r="B17" s="49">
        <v>63811</v>
      </c>
      <c r="C17" s="50" t="s">
        <v>32</v>
      </c>
      <c r="D17" s="51"/>
      <c r="E17" s="51"/>
      <c r="F17" s="51"/>
    </row>
    <row r="18" spans="1:6" s="52" customFormat="1" ht="24" x14ac:dyDescent="0.2">
      <c r="A18" s="48">
        <f t="shared" si="1"/>
        <v>5</v>
      </c>
      <c r="B18" s="49">
        <v>63812</v>
      </c>
      <c r="C18" s="50" t="s">
        <v>33</v>
      </c>
      <c r="D18" s="51"/>
      <c r="E18" s="51"/>
      <c r="F18" s="51"/>
    </row>
    <row r="19" spans="1:6" s="52" customFormat="1" ht="24" x14ac:dyDescent="0.2">
      <c r="A19" s="48">
        <f t="shared" si="1"/>
        <v>5</v>
      </c>
      <c r="B19" s="49" t="s">
        <v>34</v>
      </c>
      <c r="C19" s="50" t="s">
        <v>35</v>
      </c>
      <c r="D19" s="51"/>
      <c r="E19" s="51"/>
      <c r="F19" s="51"/>
    </row>
    <row r="20" spans="1:6" s="52" customFormat="1" ht="24" x14ac:dyDescent="0.2">
      <c r="A20" s="48">
        <f t="shared" si="1"/>
        <v>5</v>
      </c>
      <c r="B20" s="49" t="s">
        <v>36</v>
      </c>
      <c r="C20" s="50" t="s">
        <v>37</v>
      </c>
      <c r="D20" s="51"/>
      <c r="E20" s="51"/>
      <c r="F20" s="51"/>
    </row>
    <row r="21" spans="1:6" s="52" customFormat="1" x14ac:dyDescent="0.2">
      <c r="A21" s="48">
        <f t="shared" si="1"/>
        <v>4</v>
      </c>
      <c r="B21" s="44">
        <v>6382</v>
      </c>
      <c r="C21" s="45" t="s">
        <v>38</v>
      </c>
      <c r="D21" s="46">
        <f>D22+D23+D24+D25</f>
        <v>0</v>
      </c>
      <c r="E21" s="46">
        <f>E22+E23+E24+E25</f>
        <v>0</v>
      </c>
      <c r="F21" s="46">
        <f>F22+F23+F24+F25</f>
        <v>0</v>
      </c>
    </row>
    <row r="22" spans="1:6" s="52" customFormat="1" ht="24" x14ac:dyDescent="0.2">
      <c r="A22" s="48">
        <f t="shared" si="1"/>
        <v>5</v>
      </c>
      <c r="B22" s="49">
        <v>63821</v>
      </c>
      <c r="C22" s="50" t="s">
        <v>39</v>
      </c>
      <c r="D22" s="51"/>
      <c r="E22" s="51"/>
      <c r="F22" s="51"/>
    </row>
    <row r="23" spans="1:6" s="52" customFormat="1" ht="24" x14ac:dyDescent="0.2">
      <c r="A23" s="48">
        <f t="shared" si="1"/>
        <v>5</v>
      </c>
      <c r="B23" s="49">
        <v>63822</v>
      </c>
      <c r="C23" s="50" t="s">
        <v>40</v>
      </c>
      <c r="D23" s="51"/>
      <c r="E23" s="51"/>
      <c r="F23" s="51"/>
    </row>
    <row r="24" spans="1:6" s="52" customFormat="1" ht="24" x14ac:dyDescent="0.2">
      <c r="A24" s="48">
        <f t="shared" si="1"/>
        <v>5</v>
      </c>
      <c r="B24" s="49" t="s">
        <v>41</v>
      </c>
      <c r="C24" s="50" t="s">
        <v>42</v>
      </c>
      <c r="D24" s="51"/>
      <c r="E24" s="51"/>
      <c r="F24" s="51"/>
    </row>
    <row r="25" spans="1:6" s="52" customFormat="1" ht="24" x14ac:dyDescent="0.2">
      <c r="A25" s="48">
        <f t="shared" si="1"/>
        <v>5</v>
      </c>
      <c r="B25" s="49" t="s">
        <v>43</v>
      </c>
      <c r="C25" s="50" t="s">
        <v>44</v>
      </c>
      <c r="D25" s="51"/>
      <c r="E25" s="51"/>
      <c r="F25" s="51"/>
    </row>
    <row r="26" spans="1:6" s="52" customFormat="1" x14ac:dyDescent="0.2">
      <c r="A26" s="48">
        <f t="shared" si="1"/>
        <v>3</v>
      </c>
      <c r="B26" s="36">
        <v>639</v>
      </c>
      <c r="C26" s="42" t="s">
        <v>45</v>
      </c>
      <c r="D26" s="43">
        <f>D27+D29+D31+D33</f>
        <v>0</v>
      </c>
      <c r="E26" s="43">
        <f>E27+E29+E31+E33</f>
        <v>0</v>
      </c>
      <c r="F26" s="43">
        <f>F27+F29+F31+F33</f>
        <v>0</v>
      </c>
    </row>
    <row r="27" spans="1:6" s="52" customFormat="1" x14ac:dyDescent="0.2">
      <c r="A27" s="48">
        <f t="shared" si="1"/>
        <v>4</v>
      </c>
      <c r="B27" s="49">
        <v>6391</v>
      </c>
      <c r="C27" s="50" t="s">
        <v>46</v>
      </c>
      <c r="D27" s="46">
        <f>D28</f>
        <v>0</v>
      </c>
      <c r="E27" s="46">
        <f>E28</f>
        <v>0</v>
      </c>
      <c r="F27" s="46">
        <f>F28</f>
        <v>0</v>
      </c>
    </row>
    <row r="28" spans="1:6" s="52" customFormat="1" x14ac:dyDescent="0.2">
      <c r="A28" s="48">
        <f t="shared" si="1"/>
        <v>5</v>
      </c>
      <c r="B28" s="49">
        <v>63911</v>
      </c>
      <c r="C28" s="50" t="s">
        <v>46</v>
      </c>
      <c r="D28" s="51"/>
      <c r="E28" s="51"/>
      <c r="F28" s="51"/>
    </row>
    <row r="29" spans="1:6" s="52" customFormat="1" ht="24" x14ac:dyDescent="0.2">
      <c r="A29" s="48">
        <f t="shared" si="1"/>
        <v>4</v>
      </c>
      <c r="B29" s="49">
        <v>3692</v>
      </c>
      <c r="C29" s="50" t="s">
        <v>47</v>
      </c>
      <c r="D29" s="46">
        <f>D30</f>
        <v>0</v>
      </c>
      <c r="E29" s="46">
        <f>E30</f>
        <v>0</v>
      </c>
      <c r="F29" s="46">
        <f>F30</f>
        <v>0</v>
      </c>
    </row>
    <row r="30" spans="1:6" s="52" customFormat="1" ht="24" x14ac:dyDescent="0.2">
      <c r="A30" s="48">
        <f t="shared" si="1"/>
        <v>5</v>
      </c>
      <c r="B30" s="49">
        <v>63921</v>
      </c>
      <c r="C30" s="50" t="s">
        <v>47</v>
      </c>
      <c r="D30" s="51"/>
      <c r="E30" s="51"/>
      <c r="F30" s="51"/>
    </row>
    <row r="31" spans="1:6" s="52" customFormat="1" ht="24" x14ac:dyDescent="0.2">
      <c r="A31" s="48">
        <f t="shared" si="1"/>
        <v>4</v>
      </c>
      <c r="B31" s="49">
        <v>6393</v>
      </c>
      <c r="C31" s="50" t="s">
        <v>48</v>
      </c>
      <c r="D31" s="46">
        <f>D32</f>
        <v>0</v>
      </c>
      <c r="E31" s="46">
        <f>E32</f>
        <v>0</v>
      </c>
      <c r="F31" s="46">
        <f>F32</f>
        <v>0</v>
      </c>
    </row>
    <row r="32" spans="1:6" s="52" customFormat="1" ht="24" x14ac:dyDescent="0.2">
      <c r="A32" s="48">
        <f t="shared" si="1"/>
        <v>5</v>
      </c>
      <c r="B32" s="49">
        <v>63931</v>
      </c>
      <c r="C32" s="50" t="s">
        <v>48</v>
      </c>
      <c r="D32" s="51"/>
      <c r="E32" s="51"/>
      <c r="F32" s="51"/>
    </row>
    <row r="33" spans="1:6" s="52" customFormat="1" ht="25.5" x14ac:dyDescent="0.2">
      <c r="A33" s="27">
        <f t="shared" si="1"/>
        <v>4</v>
      </c>
      <c r="B33" s="44">
        <v>6394</v>
      </c>
      <c r="C33" s="45" t="s">
        <v>49</v>
      </c>
      <c r="D33" s="46">
        <f>D34</f>
        <v>0</v>
      </c>
      <c r="E33" s="46">
        <f>E34</f>
        <v>0</v>
      </c>
      <c r="F33" s="46">
        <f>F34</f>
        <v>0</v>
      </c>
    </row>
    <row r="34" spans="1:6" s="52" customFormat="1" ht="24" x14ac:dyDescent="0.2">
      <c r="A34" s="48">
        <f t="shared" si="1"/>
        <v>5</v>
      </c>
      <c r="B34" s="49">
        <v>63941</v>
      </c>
      <c r="C34" s="50" t="s">
        <v>49</v>
      </c>
      <c r="D34" s="51"/>
      <c r="E34" s="51"/>
      <c r="F34" s="51"/>
    </row>
    <row r="35" spans="1:6" s="41" customFormat="1" x14ac:dyDescent="0.2">
      <c r="A35" s="40">
        <f t="shared" si="1"/>
        <v>2</v>
      </c>
      <c r="B35" s="36">
        <v>64</v>
      </c>
      <c r="C35" s="37" t="s">
        <v>50</v>
      </c>
      <c r="D35" s="38">
        <f>D36+D44</f>
        <v>200</v>
      </c>
      <c r="E35" s="38">
        <v>200</v>
      </c>
      <c r="F35" s="38">
        <v>200</v>
      </c>
    </row>
    <row r="36" spans="1:6" s="41" customFormat="1" x14ac:dyDescent="0.2">
      <c r="A36" s="40">
        <f t="shared" si="1"/>
        <v>3</v>
      </c>
      <c r="B36" s="36">
        <v>641</v>
      </c>
      <c r="C36" s="42" t="s">
        <v>51</v>
      </c>
      <c r="D36" s="43">
        <f>D37+D40+D42</f>
        <v>200</v>
      </c>
      <c r="E36" s="43">
        <v>200</v>
      </c>
      <c r="F36" s="43">
        <v>200</v>
      </c>
    </row>
    <row r="37" spans="1:6" s="47" customFormat="1" x14ac:dyDescent="0.2">
      <c r="A37" s="27">
        <f t="shared" si="1"/>
        <v>4</v>
      </c>
      <c r="B37" s="44">
        <v>6413</v>
      </c>
      <c r="C37" s="45" t="s">
        <v>52</v>
      </c>
      <c r="D37" s="46">
        <v>200</v>
      </c>
      <c r="E37" s="46">
        <v>200</v>
      </c>
      <c r="F37" s="46">
        <v>200</v>
      </c>
    </row>
    <row r="38" spans="1:6" s="52" customFormat="1" x14ac:dyDescent="0.2">
      <c r="A38" s="48">
        <f t="shared" si="1"/>
        <v>5</v>
      </c>
      <c r="B38" s="49">
        <v>64131</v>
      </c>
      <c r="C38" s="50" t="s">
        <v>53</v>
      </c>
      <c r="D38" s="51"/>
      <c r="E38" s="51"/>
      <c r="F38" s="51"/>
    </row>
    <row r="39" spans="1:6" s="52" customFormat="1" x14ac:dyDescent="0.2">
      <c r="A39" s="48">
        <f t="shared" si="1"/>
        <v>5</v>
      </c>
      <c r="B39" s="49">
        <v>64132</v>
      </c>
      <c r="C39" s="50" t="s">
        <v>54</v>
      </c>
      <c r="D39" s="46">
        <v>200</v>
      </c>
      <c r="E39" s="51">
        <v>200</v>
      </c>
      <c r="F39" s="51">
        <v>200</v>
      </c>
    </row>
    <row r="40" spans="1:6" s="47" customFormat="1" ht="25.5" x14ac:dyDescent="0.2">
      <c r="A40" s="27">
        <f t="shared" si="1"/>
        <v>4</v>
      </c>
      <c r="B40" s="44">
        <v>6415</v>
      </c>
      <c r="C40" s="45" t="s">
        <v>55</v>
      </c>
      <c r="D40" s="46">
        <f>D41</f>
        <v>0</v>
      </c>
      <c r="E40" s="46">
        <f>E41</f>
        <v>0</v>
      </c>
      <c r="F40" s="46">
        <f>F41</f>
        <v>0</v>
      </c>
    </row>
    <row r="41" spans="1:6" s="52" customFormat="1" x14ac:dyDescent="0.2">
      <c r="A41" s="48">
        <f t="shared" si="1"/>
        <v>5</v>
      </c>
      <c r="B41" s="49">
        <v>64151</v>
      </c>
      <c r="C41" s="50" t="s">
        <v>56</v>
      </c>
      <c r="D41" s="51"/>
      <c r="E41" s="51"/>
      <c r="F41" s="51"/>
    </row>
    <row r="42" spans="1:6" s="47" customFormat="1" x14ac:dyDescent="0.2">
      <c r="A42" s="27">
        <f t="shared" si="1"/>
        <v>4</v>
      </c>
      <c r="B42" s="44">
        <v>6419</v>
      </c>
      <c r="C42" s="45" t="s">
        <v>57</v>
      </c>
      <c r="D42" s="46">
        <f>D43</f>
        <v>0</v>
      </c>
      <c r="E42" s="46">
        <f>E43</f>
        <v>0</v>
      </c>
      <c r="F42" s="46">
        <f>F43</f>
        <v>0</v>
      </c>
    </row>
    <row r="43" spans="1:6" s="52" customFormat="1" x14ac:dyDescent="0.2">
      <c r="A43" s="48">
        <f t="shared" si="1"/>
        <v>5</v>
      </c>
      <c r="B43" s="49">
        <v>64199</v>
      </c>
      <c r="C43" s="50" t="s">
        <v>57</v>
      </c>
      <c r="D43" s="51"/>
      <c r="E43" s="51"/>
      <c r="F43" s="51"/>
    </row>
    <row r="44" spans="1:6" s="41" customFormat="1" x14ac:dyDescent="0.2">
      <c r="A44" s="40">
        <f t="shared" ref="A44:A75" si="2">LEN(B44)</f>
        <v>3</v>
      </c>
      <c r="B44" s="36">
        <v>642</v>
      </c>
      <c r="C44" s="42" t="s">
        <v>58</v>
      </c>
      <c r="D44" s="43">
        <f>D45+D47+D50</f>
        <v>0</v>
      </c>
      <c r="E44" s="43">
        <f>E45+E47+E50</f>
        <v>0</v>
      </c>
      <c r="F44" s="43">
        <f>F45+F47+F50</f>
        <v>0</v>
      </c>
    </row>
    <row r="45" spans="1:6" s="54" customFormat="1" x14ac:dyDescent="0.2">
      <c r="A45" s="27">
        <f t="shared" si="2"/>
        <v>4</v>
      </c>
      <c r="B45" s="44">
        <v>6421</v>
      </c>
      <c r="C45" s="45" t="s">
        <v>59</v>
      </c>
      <c r="D45" s="53">
        <f>SUM(D46:D46)</f>
        <v>0</v>
      </c>
      <c r="E45" s="53">
        <f>SUM(E46:E46)</f>
        <v>0</v>
      </c>
      <c r="F45" s="53">
        <f>SUM(F46:F46)</f>
        <v>0</v>
      </c>
    </row>
    <row r="46" spans="1:6" s="56" customFormat="1" ht="24" x14ac:dyDescent="0.2">
      <c r="A46" s="48">
        <f t="shared" si="2"/>
        <v>5</v>
      </c>
      <c r="B46" s="49">
        <v>64219</v>
      </c>
      <c r="C46" s="50" t="s">
        <v>60</v>
      </c>
      <c r="D46" s="55"/>
      <c r="E46" s="55"/>
      <c r="F46" s="55"/>
    </row>
    <row r="47" spans="1:6" s="47" customFormat="1" x14ac:dyDescent="0.2">
      <c r="A47" s="27">
        <f t="shared" si="2"/>
        <v>4</v>
      </c>
      <c r="B47" s="44">
        <v>6422</v>
      </c>
      <c r="C47" s="45" t="s">
        <v>61</v>
      </c>
      <c r="D47" s="46">
        <f>SUM(D48:D49)</f>
        <v>0</v>
      </c>
      <c r="E47" s="46">
        <f>SUM(E48:E49)</f>
        <v>0</v>
      </c>
      <c r="F47" s="46">
        <f>SUM(F48:F49)</f>
        <v>0</v>
      </c>
    </row>
    <row r="48" spans="1:6" s="52" customFormat="1" x14ac:dyDescent="0.2">
      <c r="A48" s="48">
        <f t="shared" si="2"/>
        <v>5</v>
      </c>
      <c r="B48" s="49">
        <v>64225</v>
      </c>
      <c r="C48" s="50" t="s">
        <v>62</v>
      </c>
      <c r="D48" s="51"/>
      <c r="E48" s="51"/>
      <c r="F48" s="51"/>
    </row>
    <row r="49" spans="1:6" s="52" customFormat="1" x14ac:dyDescent="0.2">
      <c r="A49" s="48">
        <f t="shared" si="2"/>
        <v>5</v>
      </c>
      <c r="B49" s="49">
        <v>64229</v>
      </c>
      <c r="C49" s="50" t="s">
        <v>63</v>
      </c>
      <c r="D49" s="57"/>
      <c r="E49" s="57"/>
      <c r="F49" s="57"/>
    </row>
    <row r="50" spans="1:6" s="47" customFormat="1" x14ac:dyDescent="0.2">
      <c r="A50" s="27">
        <f t="shared" si="2"/>
        <v>4</v>
      </c>
      <c r="B50" s="44">
        <v>6429</v>
      </c>
      <c r="C50" s="45" t="s">
        <v>64</v>
      </c>
      <c r="D50" s="46">
        <f>D51</f>
        <v>0</v>
      </c>
      <c r="E50" s="46">
        <f>E51</f>
        <v>0</v>
      </c>
      <c r="F50" s="46">
        <f>F51</f>
        <v>0</v>
      </c>
    </row>
    <row r="51" spans="1:6" s="52" customFormat="1" x14ac:dyDescent="0.2">
      <c r="A51" s="48">
        <f t="shared" si="2"/>
        <v>5</v>
      </c>
      <c r="B51" s="49">
        <v>64299</v>
      </c>
      <c r="C51" s="50" t="s">
        <v>64</v>
      </c>
      <c r="D51" s="51"/>
      <c r="E51" s="51"/>
      <c r="F51" s="51"/>
    </row>
    <row r="52" spans="1:6" s="41" customFormat="1" ht="25.5" x14ac:dyDescent="0.2">
      <c r="A52" s="40">
        <f t="shared" si="2"/>
        <v>2</v>
      </c>
      <c r="B52" s="36">
        <v>65</v>
      </c>
      <c r="C52" s="37" t="s">
        <v>65</v>
      </c>
      <c r="D52" s="38">
        <f t="shared" ref="D52:F53" si="3">D53</f>
        <v>9635500</v>
      </c>
      <c r="E52" s="38">
        <f t="shared" si="3"/>
        <v>9640500</v>
      </c>
      <c r="F52" s="38">
        <f t="shared" si="3"/>
        <v>9642500</v>
      </c>
    </row>
    <row r="53" spans="1:6" s="41" customFormat="1" x14ac:dyDescent="0.2">
      <c r="A53" s="40">
        <f t="shared" si="2"/>
        <v>3</v>
      </c>
      <c r="B53" s="36">
        <v>652</v>
      </c>
      <c r="C53" s="42" t="s">
        <v>66</v>
      </c>
      <c r="D53" s="43">
        <f t="shared" si="3"/>
        <v>9635500</v>
      </c>
      <c r="E53" s="43">
        <f t="shared" si="3"/>
        <v>9640500</v>
      </c>
      <c r="F53" s="43">
        <f t="shared" si="3"/>
        <v>9642500</v>
      </c>
    </row>
    <row r="54" spans="1:6" s="47" customFormat="1" x14ac:dyDescent="0.2">
      <c r="A54" s="27">
        <f t="shared" si="2"/>
        <v>4</v>
      </c>
      <c r="B54" s="44">
        <v>6526</v>
      </c>
      <c r="C54" s="45" t="s">
        <v>67</v>
      </c>
      <c r="D54" s="46">
        <v>9635500</v>
      </c>
      <c r="E54" s="46">
        <v>9640500</v>
      </c>
      <c r="F54" s="46">
        <v>9642500</v>
      </c>
    </row>
    <row r="55" spans="1:6" s="52" customFormat="1" x14ac:dyDescent="0.2">
      <c r="A55" s="48">
        <f t="shared" si="2"/>
        <v>5</v>
      </c>
      <c r="B55" s="49">
        <v>65267</v>
      </c>
      <c r="C55" s="50" t="s">
        <v>68</v>
      </c>
      <c r="D55" s="51"/>
      <c r="E55" s="51"/>
      <c r="F55" s="51"/>
    </row>
    <row r="56" spans="1:6" s="52" customFormat="1" x14ac:dyDescent="0.2">
      <c r="A56" s="48">
        <f t="shared" si="2"/>
        <v>5</v>
      </c>
      <c r="B56" s="49">
        <v>65268</v>
      </c>
      <c r="C56" s="50" t="s">
        <v>69</v>
      </c>
      <c r="D56" s="51"/>
      <c r="E56" s="51"/>
      <c r="F56" s="51"/>
    </row>
    <row r="57" spans="1:6" s="52" customFormat="1" x14ac:dyDescent="0.2">
      <c r="A57" s="48">
        <f t="shared" si="2"/>
        <v>5</v>
      </c>
      <c r="B57" s="49">
        <v>65269</v>
      </c>
      <c r="C57" s="50" t="s">
        <v>70</v>
      </c>
      <c r="D57" s="51"/>
      <c r="E57" s="51"/>
      <c r="F57" s="51"/>
    </row>
    <row r="58" spans="1:6" s="41" customFormat="1" ht="25.5" x14ac:dyDescent="0.2">
      <c r="A58" s="40">
        <f t="shared" si="2"/>
        <v>2</v>
      </c>
      <c r="B58" s="36">
        <v>66</v>
      </c>
      <c r="C58" s="37" t="s">
        <v>71</v>
      </c>
      <c r="D58" s="38">
        <f>D59+D62</f>
        <v>12500</v>
      </c>
      <c r="E58" s="38">
        <f>E59+E62</f>
        <v>12500</v>
      </c>
      <c r="F58" s="38">
        <f>F59+F62</f>
        <v>12500</v>
      </c>
    </row>
    <row r="59" spans="1:6" s="41" customFormat="1" x14ac:dyDescent="0.2">
      <c r="A59" s="40">
        <f t="shared" si="2"/>
        <v>3</v>
      </c>
      <c r="B59" s="36">
        <v>661</v>
      </c>
      <c r="C59" s="42" t="s">
        <v>72</v>
      </c>
      <c r="D59" s="43">
        <f>D60</f>
        <v>12500</v>
      </c>
      <c r="E59" s="43">
        <f>E60</f>
        <v>12500</v>
      </c>
      <c r="F59" s="43">
        <f>F60</f>
        <v>12500</v>
      </c>
    </row>
    <row r="60" spans="1:6" s="47" customFormat="1" x14ac:dyDescent="0.2">
      <c r="A60" s="27">
        <f t="shared" si="2"/>
        <v>4</v>
      </c>
      <c r="B60" s="44">
        <v>6615</v>
      </c>
      <c r="C60" s="45" t="s">
        <v>73</v>
      </c>
      <c r="D60" s="46">
        <v>12500</v>
      </c>
      <c r="E60" s="46">
        <v>12500</v>
      </c>
      <c r="F60" s="46">
        <v>12500</v>
      </c>
    </row>
    <row r="61" spans="1:6" s="52" customFormat="1" x14ac:dyDescent="0.2">
      <c r="A61" s="48">
        <f t="shared" si="2"/>
        <v>5</v>
      </c>
      <c r="B61" s="49">
        <v>66151</v>
      </c>
      <c r="C61" s="50" t="s">
        <v>73</v>
      </c>
      <c r="D61" s="46">
        <v>12500</v>
      </c>
      <c r="E61" s="51">
        <v>12500</v>
      </c>
      <c r="F61" s="51">
        <v>12500</v>
      </c>
    </row>
    <row r="62" spans="1:6" s="41" customFormat="1" x14ac:dyDescent="0.2">
      <c r="A62" s="40">
        <f t="shared" si="2"/>
        <v>3</v>
      </c>
      <c r="B62" s="36">
        <v>663</v>
      </c>
      <c r="C62" s="42" t="s">
        <v>74</v>
      </c>
      <c r="D62" s="43">
        <f>D63+D65</f>
        <v>0</v>
      </c>
      <c r="E62" s="43">
        <f>E63+E65</f>
        <v>0</v>
      </c>
      <c r="F62" s="43">
        <f>F63+F65</f>
        <v>0</v>
      </c>
    </row>
    <row r="63" spans="1:6" s="47" customFormat="1" x14ac:dyDescent="0.2">
      <c r="A63" s="27">
        <f t="shared" si="2"/>
        <v>4</v>
      </c>
      <c r="B63" s="44">
        <v>6631</v>
      </c>
      <c r="C63" s="45" t="s">
        <v>75</v>
      </c>
      <c r="D63" s="46">
        <f>D64</f>
        <v>0</v>
      </c>
      <c r="E63" s="46">
        <f>E64</f>
        <v>0</v>
      </c>
      <c r="F63" s="46">
        <f>F64</f>
        <v>0</v>
      </c>
    </row>
    <row r="64" spans="1:6" s="52" customFormat="1" x14ac:dyDescent="0.2">
      <c r="A64" s="48">
        <f t="shared" si="2"/>
        <v>5</v>
      </c>
      <c r="B64" s="49">
        <v>66314</v>
      </c>
      <c r="C64" s="50" t="s">
        <v>76</v>
      </c>
      <c r="D64" s="51"/>
      <c r="E64" s="51"/>
      <c r="F64" s="51"/>
    </row>
    <row r="65" spans="1:6" s="47" customFormat="1" x14ac:dyDescent="0.2">
      <c r="A65" s="27">
        <f t="shared" si="2"/>
        <v>4</v>
      </c>
      <c r="B65" s="44">
        <v>6632</v>
      </c>
      <c r="C65" s="45" t="s">
        <v>77</v>
      </c>
      <c r="D65" s="46">
        <f>D66</f>
        <v>0</v>
      </c>
      <c r="E65" s="46">
        <f>E66</f>
        <v>0</v>
      </c>
      <c r="F65" s="46">
        <f>F66</f>
        <v>0</v>
      </c>
    </row>
    <row r="66" spans="1:6" s="52" customFormat="1" x14ac:dyDescent="0.2">
      <c r="A66" s="48">
        <f t="shared" si="2"/>
        <v>5</v>
      </c>
      <c r="B66" s="49">
        <v>66322</v>
      </c>
      <c r="C66" s="50" t="s">
        <v>78</v>
      </c>
      <c r="D66" s="51"/>
      <c r="E66" s="51"/>
      <c r="F66" s="51"/>
    </row>
    <row r="67" spans="1:6" s="41" customFormat="1" ht="25.5" x14ac:dyDescent="0.2">
      <c r="A67" s="40">
        <f t="shared" si="2"/>
        <v>2</v>
      </c>
      <c r="B67" s="36">
        <v>67</v>
      </c>
      <c r="C67" s="37" t="s">
        <v>79</v>
      </c>
      <c r="D67" s="38">
        <f>D68+D75</f>
        <v>1830908</v>
      </c>
      <c r="E67" s="38">
        <f>E68+E75</f>
        <v>1830908</v>
      </c>
      <c r="F67" s="38">
        <f>F68+F75</f>
        <v>1830908</v>
      </c>
    </row>
    <row r="68" spans="1:6" s="41" customFormat="1" ht="24" x14ac:dyDescent="0.2">
      <c r="A68" s="40">
        <f t="shared" si="2"/>
        <v>3</v>
      </c>
      <c r="B68" s="36">
        <v>671</v>
      </c>
      <c r="C68" s="42" t="s">
        <v>80</v>
      </c>
      <c r="D68" s="38">
        <f>D69+D71+D73</f>
        <v>1830908</v>
      </c>
      <c r="E68" s="38">
        <f>E69+E71+E73</f>
        <v>1830908</v>
      </c>
      <c r="F68" s="38">
        <f>F69+F71+F73</f>
        <v>1830908</v>
      </c>
    </row>
    <row r="69" spans="1:6" s="47" customFormat="1" ht="20.25" customHeight="1" x14ac:dyDescent="0.2">
      <c r="A69" s="27">
        <f t="shared" si="2"/>
        <v>4</v>
      </c>
      <c r="B69" s="44">
        <v>6711</v>
      </c>
      <c r="C69" s="45" t="s">
        <v>81</v>
      </c>
      <c r="D69" s="58">
        <v>1265043</v>
      </c>
      <c r="E69" s="58">
        <v>1265043</v>
      </c>
      <c r="F69" s="58">
        <v>1265043</v>
      </c>
    </row>
    <row r="70" spans="1:6" s="52" customFormat="1" ht="14.25" customHeight="1" x14ac:dyDescent="0.2">
      <c r="A70" s="48">
        <f t="shared" si="2"/>
        <v>5</v>
      </c>
      <c r="B70" s="49">
        <v>67111</v>
      </c>
      <c r="C70" s="50" t="s">
        <v>81</v>
      </c>
      <c r="D70" s="51"/>
      <c r="E70" s="51"/>
      <c r="F70" s="51"/>
    </row>
    <row r="71" spans="1:6" s="47" customFormat="1" ht="25.5" x14ac:dyDescent="0.2">
      <c r="A71" s="27">
        <f t="shared" si="2"/>
        <v>4</v>
      </c>
      <c r="B71" s="44">
        <v>6712</v>
      </c>
      <c r="C71" s="45" t="s">
        <v>82</v>
      </c>
      <c r="D71" s="58">
        <v>565865</v>
      </c>
      <c r="E71" s="58">
        <v>565865</v>
      </c>
      <c r="F71" s="58">
        <v>565865</v>
      </c>
    </row>
    <row r="72" spans="1:6" s="52" customFormat="1" ht="24" x14ac:dyDescent="0.2">
      <c r="A72" s="48">
        <f t="shared" si="2"/>
        <v>5</v>
      </c>
      <c r="B72" s="49">
        <v>67121</v>
      </c>
      <c r="C72" s="50" t="s">
        <v>82</v>
      </c>
      <c r="D72" s="51"/>
      <c r="E72" s="51"/>
      <c r="F72" s="51"/>
    </row>
    <row r="73" spans="1:6" s="47" customFormat="1" ht="25.5" x14ac:dyDescent="0.2">
      <c r="A73" s="27">
        <f t="shared" si="2"/>
        <v>4</v>
      </c>
      <c r="B73" s="44">
        <v>6714</v>
      </c>
      <c r="C73" s="45" t="s">
        <v>83</v>
      </c>
      <c r="D73" s="58">
        <f>SUM(D74)</f>
        <v>0</v>
      </c>
      <c r="E73" s="58">
        <f>SUM(E74)</f>
        <v>0</v>
      </c>
      <c r="F73" s="58">
        <f>SUM(F74)</f>
        <v>0</v>
      </c>
    </row>
    <row r="74" spans="1:6" s="52" customFormat="1" ht="24" x14ac:dyDescent="0.2">
      <c r="A74" s="48">
        <f t="shared" si="2"/>
        <v>5</v>
      </c>
      <c r="B74" s="49">
        <v>67141</v>
      </c>
      <c r="C74" s="50" t="s">
        <v>83</v>
      </c>
      <c r="D74" s="51"/>
      <c r="E74" s="51"/>
      <c r="F74" s="51"/>
    </row>
    <row r="75" spans="1:6" s="41" customFormat="1" x14ac:dyDescent="0.2">
      <c r="A75" s="40">
        <f t="shared" si="2"/>
        <v>3</v>
      </c>
      <c r="B75" s="36">
        <v>673</v>
      </c>
      <c r="C75" s="42" t="s">
        <v>84</v>
      </c>
      <c r="D75" s="38">
        <f t="shared" ref="D75:F76" si="4">SUM(D76)</f>
        <v>0</v>
      </c>
      <c r="E75" s="38">
        <f t="shared" si="4"/>
        <v>0</v>
      </c>
      <c r="F75" s="38">
        <f t="shared" si="4"/>
        <v>0</v>
      </c>
    </row>
    <row r="76" spans="1:6" s="47" customFormat="1" x14ac:dyDescent="0.2">
      <c r="A76" s="27">
        <f t="shared" ref="A76:A102" si="5">LEN(B76)</f>
        <v>4</v>
      </c>
      <c r="B76" s="44">
        <v>6731</v>
      </c>
      <c r="C76" s="45" t="s">
        <v>84</v>
      </c>
      <c r="D76" s="58">
        <f t="shared" si="4"/>
        <v>0</v>
      </c>
      <c r="E76" s="58">
        <f t="shared" si="4"/>
        <v>0</v>
      </c>
      <c r="F76" s="58">
        <f t="shared" si="4"/>
        <v>0</v>
      </c>
    </row>
    <row r="77" spans="1:6" s="52" customFormat="1" x14ac:dyDescent="0.2">
      <c r="A77" s="48">
        <f t="shared" si="5"/>
        <v>5</v>
      </c>
      <c r="B77" s="49">
        <v>67311</v>
      </c>
      <c r="C77" s="50" t="s">
        <v>84</v>
      </c>
      <c r="D77" s="51"/>
      <c r="E77" s="51"/>
      <c r="F77" s="51"/>
    </row>
    <row r="78" spans="1:6" s="41" customFormat="1" x14ac:dyDescent="0.2">
      <c r="A78" s="40">
        <f t="shared" si="5"/>
        <v>2</v>
      </c>
      <c r="B78" s="36">
        <v>68</v>
      </c>
      <c r="C78" s="37" t="s">
        <v>85</v>
      </c>
      <c r="D78" s="38">
        <f t="shared" ref="D78:F79" si="6">D79</f>
        <v>0</v>
      </c>
      <c r="E78" s="38">
        <f t="shared" si="6"/>
        <v>0</v>
      </c>
      <c r="F78" s="38">
        <f t="shared" si="6"/>
        <v>0</v>
      </c>
    </row>
    <row r="79" spans="1:6" s="41" customFormat="1" x14ac:dyDescent="0.2">
      <c r="A79" s="40">
        <f t="shared" si="5"/>
        <v>3</v>
      </c>
      <c r="B79" s="36">
        <v>683</v>
      </c>
      <c r="C79" s="42" t="s">
        <v>86</v>
      </c>
      <c r="D79" s="38">
        <f t="shared" si="6"/>
        <v>0</v>
      </c>
      <c r="E79" s="38">
        <f t="shared" si="6"/>
        <v>0</v>
      </c>
      <c r="F79" s="38">
        <f t="shared" si="6"/>
        <v>0</v>
      </c>
    </row>
    <row r="80" spans="1:6" s="47" customFormat="1" x14ac:dyDescent="0.2">
      <c r="A80" s="27">
        <f t="shared" si="5"/>
        <v>4</v>
      </c>
      <c r="B80" s="44">
        <v>6831</v>
      </c>
      <c r="C80" s="45" t="s">
        <v>86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52" customFormat="1" x14ac:dyDescent="0.2">
      <c r="A81" s="48">
        <f t="shared" si="5"/>
        <v>5</v>
      </c>
      <c r="B81" s="49">
        <v>68311</v>
      </c>
      <c r="C81" s="50" t="s">
        <v>86</v>
      </c>
      <c r="D81" s="51"/>
      <c r="E81" s="51"/>
      <c r="F81" s="51"/>
    </row>
    <row r="82" spans="1:6" s="39" customFormat="1" x14ac:dyDescent="0.2">
      <c r="A82" s="35">
        <f t="shared" si="5"/>
        <v>1</v>
      </c>
      <c r="B82" s="36">
        <v>7</v>
      </c>
      <c r="C82" s="37" t="s">
        <v>87</v>
      </c>
      <c r="D82" s="38">
        <f>D83+D87</f>
        <v>0</v>
      </c>
      <c r="E82" s="38">
        <f>E83+E87</f>
        <v>0</v>
      </c>
      <c r="F82" s="38">
        <f>F83+F87</f>
        <v>0</v>
      </c>
    </row>
    <row r="83" spans="1:6" s="41" customFormat="1" x14ac:dyDescent="0.2">
      <c r="A83" s="40">
        <f t="shared" si="5"/>
        <v>2</v>
      </c>
      <c r="B83" s="36">
        <v>71</v>
      </c>
      <c r="C83" s="37" t="s">
        <v>88</v>
      </c>
      <c r="D83" s="38">
        <f t="shared" ref="D83:F85" si="7">D84</f>
        <v>0</v>
      </c>
      <c r="E83" s="38">
        <f t="shared" si="7"/>
        <v>0</v>
      </c>
      <c r="F83" s="38">
        <f t="shared" si="7"/>
        <v>0</v>
      </c>
    </row>
    <row r="84" spans="1:6" s="41" customFormat="1" x14ac:dyDescent="0.2">
      <c r="A84" s="40">
        <f t="shared" si="5"/>
        <v>3</v>
      </c>
      <c r="B84" s="36">
        <v>711</v>
      </c>
      <c r="C84" s="42" t="s">
        <v>89</v>
      </c>
      <c r="D84" s="43">
        <f t="shared" si="7"/>
        <v>0</v>
      </c>
      <c r="E84" s="43">
        <f t="shared" si="7"/>
        <v>0</v>
      </c>
      <c r="F84" s="43">
        <f t="shared" si="7"/>
        <v>0</v>
      </c>
    </row>
    <row r="85" spans="1:6" s="47" customFormat="1" x14ac:dyDescent="0.2">
      <c r="A85" s="27">
        <f t="shared" si="5"/>
        <v>4</v>
      </c>
      <c r="B85" s="44">
        <v>7111</v>
      </c>
      <c r="C85" s="45" t="s">
        <v>90</v>
      </c>
      <c r="D85" s="46">
        <f t="shared" si="7"/>
        <v>0</v>
      </c>
      <c r="E85" s="46">
        <f t="shared" si="7"/>
        <v>0</v>
      </c>
      <c r="F85" s="46">
        <f t="shared" si="7"/>
        <v>0</v>
      </c>
    </row>
    <row r="86" spans="1:6" s="52" customFormat="1" x14ac:dyDescent="0.2">
      <c r="A86" s="48">
        <f t="shared" si="5"/>
        <v>5</v>
      </c>
      <c r="B86" s="49">
        <v>71111</v>
      </c>
      <c r="C86" s="50" t="s">
        <v>91</v>
      </c>
      <c r="D86" s="57"/>
      <c r="E86" s="57"/>
      <c r="F86" s="57"/>
    </row>
    <row r="87" spans="1:6" s="41" customFormat="1" x14ac:dyDescent="0.2">
      <c r="A87" s="40">
        <f t="shared" si="5"/>
        <v>2</v>
      </c>
      <c r="B87" s="36">
        <v>72</v>
      </c>
      <c r="C87" s="37" t="s">
        <v>92</v>
      </c>
      <c r="D87" s="38">
        <f>D88+D93</f>
        <v>0</v>
      </c>
      <c r="E87" s="38">
        <f>E88+E93</f>
        <v>0</v>
      </c>
      <c r="F87" s="38">
        <f>F88+F93</f>
        <v>0</v>
      </c>
    </row>
    <row r="88" spans="1:6" s="41" customFormat="1" x14ac:dyDescent="0.2">
      <c r="A88" s="40">
        <f t="shared" si="5"/>
        <v>3</v>
      </c>
      <c r="B88" s="36">
        <v>721</v>
      </c>
      <c r="C88" s="42" t="s">
        <v>93</v>
      </c>
      <c r="D88" s="43">
        <f>D89+D91</f>
        <v>0</v>
      </c>
      <c r="E88" s="43">
        <f>E89+E91</f>
        <v>0</v>
      </c>
      <c r="F88" s="43">
        <f>F89+F91</f>
        <v>0</v>
      </c>
    </row>
    <row r="89" spans="1:6" s="47" customFormat="1" x14ac:dyDescent="0.2">
      <c r="A89" s="27">
        <f t="shared" si="5"/>
        <v>4</v>
      </c>
      <c r="B89" s="44">
        <v>7211</v>
      </c>
      <c r="C89" s="45" t="s">
        <v>94</v>
      </c>
      <c r="D89" s="46">
        <f>D90</f>
        <v>0</v>
      </c>
      <c r="E89" s="46">
        <f>E90</f>
        <v>0</v>
      </c>
      <c r="F89" s="46">
        <f>F90</f>
        <v>0</v>
      </c>
    </row>
    <row r="90" spans="1:6" s="52" customFormat="1" x14ac:dyDescent="0.2">
      <c r="A90" s="48">
        <f t="shared" si="5"/>
        <v>5</v>
      </c>
      <c r="B90" s="49">
        <v>72119</v>
      </c>
      <c r="C90" s="50" t="s">
        <v>95</v>
      </c>
      <c r="D90" s="51"/>
      <c r="E90" s="51"/>
      <c r="F90" s="51"/>
    </row>
    <row r="91" spans="1:6" s="47" customFormat="1" x14ac:dyDescent="0.2">
      <c r="A91" s="27">
        <f t="shared" si="5"/>
        <v>4</v>
      </c>
      <c r="B91" s="44">
        <v>7212</v>
      </c>
      <c r="C91" s="45" t="s">
        <v>96</v>
      </c>
      <c r="D91" s="46">
        <f>D92</f>
        <v>0</v>
      </c>
      <c r="E91" s="46">
        <f>E92</f>
        <v>0</v>
      </c>
      <c r="F91" s="46">
        <f>F92</f>
        <v>0</v>
      </c>
    </row>
    <row r="92" spans="1:6" s="52" customFormat="1" x14ac:dyDescent="0.2">
      <c r="A92" s="48">
        <f t="shared" si="5"/>
        <v>5</v>
      </c>
      <c r="B92" s="49">
        <v>72121</v>
      </c>
      <c r="C92" s="50" t="s">
        <v>97</v>
      </c>
      <c r="D92" s="51"/>
      <c r="E92" s="51"/>
      <c r="F92" s="51"/>
    </row>
    <row r="93" spans="1:6" s="41" customFormat="1" x14ac:dyDescent="0.2">
      <c r="A93" s="40">
        <f t="shared" si="5"/>
        <v>3</v>
      </c>
      <c r="B93" s="36">
        <v>723</v>
      </c>
      <c r="C93" s="42" t="s">
        <v>98</v>
      </c>
      <c r="D93" s="43">
        <f t="shared" ref="D93:F94" si="8">D94</f>
        <v>0</v>
      </c>
      <c r="E93" s="43">
        <f t="shared" si="8"/>
        <v>0</v>
      </c>
      <c r="F93" s="43">
        <f t="shared" si="8"/>
        <v>0</v>
      </c>
    </row>
    <row r="94" spans="1:6" s="47" customFormat="1" x14ac:dyDescent="0.2">
      <c r="A94" s="27">
        <f t="shared" si="5"/>
        <v>4</v>
      </c>
      <c r="B94" s="44">
        <v>7231</v>
      </c>
      <c r="C94" s="45" t="s">
        <v>99</v>
      </c>
      <c r="D94" s="46">
        <f t="shared" si="8"/>
        <v>0</v>
      </c>
      <c r="E94" s="46">
        <f t="shared" si="8"/>
        <v>0</v>
      </c>
      <c r="F94" s="46">
        <f t="shared" si="8"/>
        <v>0</v>
      </c>
    </row>
    <row r="95" spans="1:6" s="52" customFormat="1" x14ac:dyDescent="0.2">
      <c r="A95" s="48">
        <f t="shared" si="5"/>
        <v>5</v>
      </c>
      <c r="B95" s="49">
        <v>72311</v>
      </c>
      <c r="C95" s="50" t="s">
        <v>100</v>
      </c>
      <c r="D95" s="51"/>
      <c r="E95" s="51"/>
      <c r="F95" s="51"/>
    </row>
    <row r="96" spans="1:6" s="39" customFormat="1" x14ac:dyDescent="0.2">
      <c r="A96" s="35">
        <f t="shared" si="5"/>
        <v>1</v>
      </c>
      <c r="B96" s="36">
        <v>8</v>
      </c>
      <c r="C96" s="37" t="s">
        <v>101</v>
      </c>
      <c r="D96" s="38">
        <f>D97</f>
        <v>0</v>
      </c>
      <c r="E96" s="38">
        <f>E97</f>
        <v>0</v>
      </c>
      <c r="F96" s="38">
        <f>F97</f>
        <v>0</v>
      </c>
    </row>
    <row r="97" spans="1:6" s="41" customFormat="1" x14ac:dyDescent="0.2">
      <c r="A97" s="40">
        <f t="shared" si="5"/>
        <v>2</v>
      </c>
      <c r="B97" s="36">
        <v>84</v>
      </c>
      <c r="C97" s="37" t="s">
        <v>102</v>
      </c>
      <c r="D97" s="38">
        <f>D98+D100</f>
        <v>0</v>
      </c>
      <c r="E97" s="38">
        <f>E98+E100</f>
        <v>0</v>
      </c>
      <c r="F97" s="38">
        <f>F98+F100</f>
        <v>0</v>
      </c>
    </row>
    <row r="98" spans="1:6" s="41" customFormat="1" ht="24" x14ac:dyDescent="0.2">
      <c r="A98" s="40">
        <f t="shared" si="5"/>
        <v>3</v>
      </c>
      <c r="B98" s="36">
        <v>844</v>
      </c>
      <c r="C98" s="42" t="s">
        <v>103</v>
      </c>
      <c r="D98" s="38">
        <f>D99</f>
        <v>0</v>
      </c>
      <c r="E98" s="38">
        <f>E99</f>
        <v>0</v>
      </c>
      <c r="F98" s="38">
        <f>F99</f>
        <v>0</v>
      </c>
    </row>
    <row r="99" spans="1:6" s="47" customFormat="1" ht="23.25" customHeight="1" x14ac:dyDescent="0.2">
      <c r="A99" s="27">
        <f t="shared" si="5"/>
        <v>4</v>
      </c>
      <c r="B99" s="44">
        <v>8443</v>
      </c>
      <c r="C99" s="45" t="s">
        <v>104</v>
      </c>
      <c r="D99" s="58"/>
      <c r="E99" s="58"/>
      <c r="F99" s="58"/>
    </row>
    <row r="100" spans="1:6" s="41" customFormat="1" x14ac:dyDescent="0.2">
      <c r="A100" s="40">
        <f t="shared" si="5"/>
        <v>3</v>
      </c>
      <c r="B100" s="36">
        <v>847</v>
      </c>
      <c r="C100" s="42" t="s">
        <v>105</v>
      </c>
      <c r="D100" s="43">
        <f t="shared" ref="D100:F101" si="9">D101</f>
        <v>0</v>
      </c>
      <c r="E100" s="43">
        <f t="shared" si="9"/>
        <v>0</v>
      </c>
      <c r="F100" s="43">
        <f t="shared" si="9"/>
        <v>0</v>
      </c>
    </row>
    <row r="101" spans="1:6" s="47" customFormat="1" x14ac:dyDescent="0.2">
      <c r="A101" s="27">
        <f t="shared" si="5"/>
        <v>4</v>
      </c>
      <c r="B101" s="44">
        <v>8471</v>
      </c>
      <c r="C101" s="45" t="s">
        <v>106</v>
      </c>
      <c r="D101" s="46">
        <f t="shared" si="9"/>
        <v>0</v>
      </c>
      <c r="E101" s="46">
        <f t="shared" si="9"/>
        <v>0</v>
      </c>
      <c r="F101" s="46">
        <f t="shared" si="9"/>
        <v>0</v>
      </c>
    </row>
    <row r="102" spans="1:6" s="52" customFormat="1" x14ac:dyDescent="0.2">
      <c r="A102" s="48">
        <f t="shared" si="5"/>
        <v>5</v>
      </c>
      <c r="B102" s="49">
        <v>84712</v>
      </c>
      <c r="C102" s="50" t="s">
        <v>107</v>
      </c>
      <c r="D102" s="51"/>
      <c r="E102" s="51"/>
      <c r="F102" s="51"/>
    </row>
  </sheetData>
  <autoFilter ref="A2:F102"/>
  <mergeCells count="1">
    <mergeCell ref="C1:F1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6"/>
  <sheetViews>
    <sheetView showGridLines="0" tabSelected="1" view="pageBreakPreview" zoomScaleNormal="100" workbookViewId="0">
      <selection activeCell="F22" sqref="F22"/>
    </sheetView>
  </sheetViews>
  <sheetFormatPr defaultRowHeight="12.75" x14ac:dyDescent="0.2"/>
  <cols>
    <col min="1" max="1" width="0.42578125" style="31" customWidth="1"/>
    <col min="2" max="2" width="30.28515625" style="31" customWidth="1"/>
    <col min="3" max="3" width="36.140625" style="30" customWidth="1"/>
    <col min="4" max="4" width="12.42578125" style="59" customWidth="1"/>
    <col min="5" max="5" width="13.5703125" style="59" customWidth="1"/>
    <col min="6" max="6" width="13.140625" style="59" customWidth="1"/>
    <col min="7" max="1025" width="9.140625" style="31" customWidth="1"/>
  </cols>
  <sheetData>
    <row r="1" spans="1:6" x14ac:dyDescent="0.2">
      <c r="C1" s="158"/>
      <c r="D1" s="158"/>
      <c r="E1" s="158"/>
      <c r="F1" s="158"/>
    </row>
    <row r="2" spans="1:6" ht="25.5" x14ac:dyDescent="0.2">
      <c r="A2" s="31" t="s">
        <v>15</v>
      </c>
      <c r="B2" s="34" t="s">
        <v>108</v>
      </c>
      <c r="C2" s="60" t="s">
        <v>17</v>
      </c>
      <c r="D2" s="34" t="s">
        <v>355</v>
      </c>
      <c r="E2" s="34" t="s">
        <v>18</v>
      </c>
      <c r="F2" s="34" t="s">
        <v>360</v>
      </c>
    </row>
    <row r="3" spans="1:6" x14ac:dyDescent="0.2">
      <c r="A3" s="31">
        <f t="shared" ref="A3:A34" si="0">LEN(B3)</f>
        <v>1</v>
      </c>
      <c r="B3" s="61">
        <v>3</v>
      </c>
      <c r="C3" s="62" t="s">
        <v>109</v>
      </c>
      <c r="D3" s="63">
        <f>D4+D14+D47+D55+D61+D66</f>
        <v>10887033</v>
      </c>
      <c r="E3" s="63">
        <f>E4+E14+E47+E55+E61+E66</f>
        <v>10892033</v>
      </c>
      <c r="F3" s="63">
        <f>F4+F14+F47+F55+F61+F66</f>
        <v>10894033</v>
      </c>
    </row>
    <row r="4" spans="1:6" x14ac:dyDescent="0.2">
      <c r="A4" s="31">
        <f t="shared" si="0"/>
        <v>2</v>
      </c>
      <c r="B4" s="61">
        <v>31</v>
      </c>
      <c r="C4" s="62" t="s">
        <v>110</v>
      </c>
      <c r="D4" s="63">
        <f>+D5+D9+D11</f>
        <v>7128501</v>
      </c>
      <c r="E4" s="63">
        <f>+E5+E9+E11</f>
        <v>7128501</v>
      </c>
      <c r="F4" s="63">
        <f>+F5+F9+F11</f>
        <v>7128501</v>
      </c>
    </row>
    <row r="5" spans="1:6" x14ac:dyDescent="0.2">
      <c r="A5" s="31">
        <f t="shared" si="0"/>
        <v>3</v>
      </c>
      <c r="B5" s="64" t="s">
        <v>111</v>
      </c>
      <c r="C5" s="65" t="s">
        <v>112</v>
      </c>
      <c r="D5" s="66">
        <f>D6+D7+D8</f>
        <v>5927684</v>
      </c>
      <c r="E5" s="66">
        <v>5927684</v>
      </c>
      <c r="F5" s="66">
        <v>5927684</v>
      </c>
    </row>
    <row r="6" spans="1:6" x14ac:dyDescent="0.2">
      <c r="A6" s="31">
        <f t="shared" si="0"/>
        <v>4</v>
      </c>
      <c r="B6" s="67" t="s">
        <v>113</v>
      </c>
      <c r="C6" s="68" t="s">
        <v>114</v>
      </c>
      <c r="D6" s="69">
        <v>5595133</v>
      </c>
      <c r="E6" s="69">
        <v>5595133</v>
      </c>
      <c r="F6" s="69">
        <v>5595133</v>
      </c>
    </row>
    <row r="7" spans="1:6" x14ac:dyDescent="0.2">
      <c r="A7" s="31">
        <f t="shared" si="0"/>
        <v>4</v>
      </c>
      <c r="B7" s="67" t="s">
        <v>115</v>
      </c>
      <c r="C7" s="68" t="s">
        <v>116</v>
      </c>
      <c r="D7" s="69"/>
      <c r="E7" s="69"/>
      <c r="F7" s="69"/>
    </row>
    <row r="8" spans="1:6" x14ac:dyDescent="0.2">
      <c r="A8" s="31">
        <f t="shared" si="0"/>
        <v>4</v>
      </c>
      <c r="B8" s="67" t="s">
        <v>117</v>
      </c>
      <c r="C8" s="68" t="s">
        <v>118</v>
      </c>
      <c r="D8" s="69">
        <v>332551</v>
      </c>
      <c r="E8" s="69">
        <v>332551</v>
      </c>
      <c r="F8" s="69">
        <v>332551</v>
      </c>
    </row>
    <row r="9" spans="1:6" x14ac:dyDescent="0.2">
      <c r="A9" s="31">
        <f t="shared" si="0"/>
        <v>0</v>
      </c>
      <c r="B9" s="64"/>
      <c r="C9" s="65" t="s">
        <v>119</v>
      </c>
      <c r="D9" s="66">
        <f>D10</f>
        <v>214854</v>
      </c>
      <c r="E9" s="66">
        <v>214854</v>
      </c>
      <c r="F9" s="66">
        <v>214854</v>
      </c>
    </row>
    <row r="10" spans="1:6" x14ac:dyDescent="0.2">
      <c r="A10" s="31">
        <f t="shared" si="0"/>
        <v>4</v>
      </c>
      <c r="B10" s="67" t="s">
        <v>120</v>
      </c>
      <c r="C10" s="68" t="s">
        <v>119</v>
      </c>
      <c r="D10" s="69">
        <v>214854</v>
      </c>
      <c r="E10" s="69">
        <v>214854</v>
      </c>
      <c r="F10" s="69">
        <v>214854</v>
      </c>
    </row>
    <row r="11" spans="1:6" x14ac:dyDescent="0.2">
      <c r="A11" s="31">
        <f t="shared" si="0"/>
        <v>0</v>
      </c>
      <c r="B11" s="64"/>
      <c r="C11" s="65" t="s">
        <v>121</v>
      </c>
      <c r="D11" s="66">
        <v>985963</v>
      </c>
      <c r="E11" s="66">
        <f>E12+E13</f>
        <v>985963</v>
      </c>
      <c r="F11" s="66">
        <f>F12+F13</f>
        <v>985963</v>
      </c>
    </row>
    <row r="12" spans="1:6" x14ac:dyDescent="0.2">
      <c r="A12" s="31">
        <f t="shared" si="0"/>
        <v>4</v>
      </c>
      <c r="B12" s="67" t="s">
        <v>122</v>
      </c>
      <c r="C12" s="68" t="s">
        <v>123</v>
      </c>
      <c r="D12" s="69">
        <v>985963</v>
      </c>
      <c r="E12" s="69">
        <v>985963</v>
      </c>
      <c r="F12" s="69">
        <v>985963</v>
      </c>
    </row>
    <row r="13" spans="1:6" ht="22.5" x14ac:dyDescent="0.2">
      <c r="A13" s="31">
        <f t="shared" si="0"/>
        <v>4</v>
      </c>
      <c r="B13" s="67" t="s">
        <v>124</v>
      </c>
      <c r="C13" s="68" t="s">
        <v>125</v>
      </c>
      <c r="D13" s="69" t="s">
        <v>126</v>
      </c>
      <c r="E13" s="69"/>
      <c r="F13" s="69"/>
    </row>
    <row r="14" spans="1:6" x14ac:dyDescent="0.2">
      <c r="A14" s="31">
        <f t="shared" si="0"/>
        <v>2</v>
      </c>
      <c r="B14" s="61" t="s">
        <v>127</v>
      </c>
      <c r="C14" s="62" t="s">
        <v>128</v>
      </c>
      <c r="D14" s="63">
        <f>D15+D20+D27+D37+D39</f>
        <v>3719714</v>
      </c>
      <c r="E14" s="63">
        <f>E15+E20+E27+E37+E39</f>
        <v>3724714</v>
      </c>
      <c r="F14" s="63">
        <f>F15+F20+F27+F37+F39</f>
        <v>3726714</v>
      </c>
    </row>
    <row r="15" spans="1:6" x14ac:dyDescent="0.2">
      <c r="A15" s="31">
        <f t="shared" si="0"/>
        <v>3</v>
      </c>
      <c r="B15" s="64" t="s">
        <v>129</v>
      </c>
      <c r="C15" s="65" t="s">
        <v>130</v>
      </c>
      <c r="D15" s="66">
        <f>SUM(D16:D19)</f>
        <v>356464</v>
      </c>
      <c r="E15" s="66">
        <f>SUM(E16:E19)</f>
        <v>356464</v>
      </c>
      <c r="F15" s="66">
        <f>SUM(F16:F19)</f>
        <v>356464</v>
      </c>
    </row>
    <row r="16" spans="1:6" x14ac:dyDescent="0.2">
      <c r="A16" s="31">
        <f t="shared" si="0"/>
        <v>4</v>
      </c>
      <c r="B16" s="67" t="s">
        <v>131</v>
      </c>
      <c r="C16" s="68" t="s">
        <v>132</v>
      </c>
      <c r="D16" s="69">
        <v>60068</v>
      </c>
      <c r="E16" s="69">
        <v>60068</v>
      </c>
      <c r="F16" s="69">
        <v>60068</v>
      </c>
    </row>
    <row r="17" spans="1:6" ht="22.5" x14ac:dyDescent="0.2">
      <c r="A17" s="31">
        <f t="shared" si="0"/>
        <v>4</v>
      </c>
      <c r="B17" s="67" t="s">
        <v>133</v>
      </c>
      <c r="C17" s="68" t="s">
        <v>134</v>
      </c>
      <c r="D17" s="69">
        <v>270463</v>
      </c>
      <c r="E17" s="69">
        <v>270463</v>
      </c>
      <c r="F17" s="69">
        <v>270463</v>
      </c>
    </row>
    <row r="18" spans="1:6" x14ac:dyDescent="0.2">
      <c r="A18" s="31">
        <f t="shared" si="0"/>
        <v>4</v>
      </c>
      <c r="B18" s="67" t="s">
        <v>135</v>
      </c>
      <c r="C18" s="68" t="s">
        <v>136</v>
      </c>
      <c r="D18" s="69">
        <v>25933</v>
      </c>
      <c r="E18" s="69">
        <v>25933</v>
      </c>
      <c r="F18" s="69">
        <v>25933</v>
      </c>
    </row>
    <row r="19" spans="1:6" x14ac:dyDescent="0.2">
      <c r="A19" s="31">
        <f t="shared" si="0"/>
        <v>4</v>
      </c>
      <c r="B19" s="67" t="s">
        <v>137</v>
      </c>
      <c r="C19" s="68" t="s">
        <v>138</v>
      </c>
      <c r="D19" s="69"/>
      <c r="E19" s="69"/>
      <c r="F19" s="69"/>
    </row>
    <row r="20" spans="1:6" x14ac:dyDescent="0.2">
      <c r="A20" s="31">
        <f t="shared" si="0"/>
        <v>3</v>
      </c>
      <c r="B20" s="64" t="s">
        <v>139</v>
      </c>
      <c r="C20" s="65" t="s">
        <v>140</v>
      </c>
      <c r="D20" s="66">
        <f>SUM(D21:D26)</f>
        <v>2387147</v>
      </c>
      <c r="E20" s="66">
        <f>SUM(E21:E26)</f>
        <v>2392147</v>
      </c>
      <c r="F20" s="66">
        <f>SUM(F21:F26)</f>
        <v>2394147</v>
      </c>
    </row>
    <row r="21" spans="1:6" ht="19.5" customHeight="1" x14ac:dyDescent="0.2">
      <c r="A21" s="31">
        <f t="shared" si="0"/>
        <v>4</v>
      </c>
      <c r="B21" s="67" t="s">
        <v>141</v>
      </c>
      <c r="C21" s="68" t="s">
        <v>142</v>
      </c>
      <c r="D21" s="69">
        <v>224500</v>
      </c>
      <c r="E21" s="69">
        <v>224500</v>
      </c>
      <c r="F21" s="69">
        <v>224500</v>
      </c>
    </row>
    <row r="22" spans="1:6" x14ac:dyDescent="0.2">
      <c r="A22" s="31">
        <f t="shared" si="0"/>
        <v>4</v>
      </c>
      <c r="B22" s="67" t="s">
        <v>143</v>
      </c>
      <c r="C22" s="68" t="s">
        <v>144</v>
      </c>
      <c r="D22" s="69">
        <v>1279140</v>
      </c>
      <c r="E22" s="69">
        <v>1284140</v>
      </c>
      <c r="F22" s="69">
        <v>1286140</v>
      </c>
    </row>
    <row r="23" spans="1:6" x14ac:dyDescent="0.2">
      <c r="A23" s="31">
        <f t="shared" si="0"/>
        <v>4</v>
      </c>
      <c r="B23" s="67" t="s">
        <v>145</v>
      </c>
      <c r="C23" s="68" t="s">
        <v>146</v>
      </c>
      <c r="D23" s="69">
        <v>770730</v>
      </c>
      <c r="E23" s="69">
        <v>770730</v>
      </c>
      <c r="F23" s="69">
        <v>770730</v>
      </c>
    </row>
    <row r="24" spans="1:6" ht="22.5" x14ac:dyDescent="0.2">
      <c r="A24" s="31">
        <f t="shared" si="0"/>
        <v>4</v>
      </c>
      <c r="B24" s="67" t="s">
        <v>147</v>
      </c>
      <c r="C24" s="68" t="s">
        <v>148</v>
      </c>
      <c r="D24" s="69">
        <v>42087</v>
      </c>
      <c r="E24" s="69">
        <v>42087</v>
      </c>
      <c r="F24" s="69">
        <v>42087</v>
      </c>
    </row>
    <row r="25" spans="1:6" x14ac:dyDescent="0.2">
      <c r="A25" s="31">
        <f t="shared" si="0"/>
        <v>4</v>
      </c>
      <c r="B25" s="67" t="s">
        <v>149</v>
      </c>
      <c r="C25" s="68" t="s">
        <v>150</v>
      </c>
      <c r="D25" s="69">
        <v>50690</v>
      </c>
      <c r="E25" s="69">
        <v>50690</v>
      </c>
      <c r="F25" s="69">
        <v>50690</v>
      </c>
    </row>
    <row r="26" spans="1:6" x14ac:dyDescent="0.2">
      <c r="A26" s="31">
        <f t="shared" si="0"/>
        <v>4</v>
      </c>
      <c r="B26" s="67" t="s">
        <v>151</v>
      </c>
      <c r="C26" s="68" t="s">
        <v>152</v>
      </c>
      <c r="D26" s="69">
        <v>20000</v>
      </c>
      <c r="E26" s="69">
        <v>20000</v>
      </c>
      <c r="F26" s="69">
        <v>20000</v>
      </c>
    </row>
    <row r="27" spans="1:6" x14ac:dyDescent="0.2">
      <c r="A27" s="31">
        <f t="shared" si="0"/>
        <v>3</v>
      </c>
      <c r="B27" s="64" t="s">
        <v>153</v>
      </c>
      <c r="C27" s="65" t="s">
        <v>154</v>
      </c>
      <c r="D27" s="66">
        <v>878884</v>
      </c>
      <c r="E27" s="66">
        <f>SUM(E28:E36)</f>
        <v>878884</v>
      </c>
      <c r="F27" s="66">
        <f>SUM(F28:F36)</f>
        <v>878884</v>
      </c>
    </row>
    <row r="28" spans="1:6" x14ac:dyDescent="0.2">
      <c r="A28" s="31">
        <f t="shared" si="0"/>
        <v>4</v>
      </c>
      <c r="B28" s="67" t="s">
        <v>155</v>
      </c>
      <c r="C28" s="68" t="s">
        <v>156</v>
      </c>
      <c r="D28" s="69">
        <v>78980</v>
      </c>
      <c r="E28" s="69">
        <v>78980</v>
      </c>
      <c r="F28" s="69">
        <v>78980</v>
      </c>
    </row>
    <row r="29" spans="1:6" ht="18.75" customHeight="1" x14ac:dyDescent="0.2">
      <c r="A29" s="31">
        <f t="shared" si="0"/>
        <v>4</v>
      </c>
      <c r="B29" s="67" t="s">
        <v>157</v>
      </c>
      <c r="C29" s="68" t="s">
        <v>158</v>
      </c>
      <c r="D29" s="69">
        <v>356455</v>
      </c>
      <c r="E29" s="69">
        <v>356455</v>
      </c>
      <c r="F29" s="69">
        <v>356455</v>
      </c>
    </row>
    <row r="30" spans="1:6" x14ac:dyDescent="0.2">
      <c r="A30" s="31">
        <f t="shared" si="0"/>
        <v>4</v>
      </c>
      <c r="B30" s="67" t="s">
        <v>159</v>
      </c>
      <c r="C30" s="68" t="s">
        <v>160</v>
      </c>
      <c r="D30" s="69">
        <v>21760</v>
      </c>
      <c r="E30" s="69">
        <v>21760</v>
      </c>
      <c r="F30" s="69">
        <v>21760</v>
      </c>
    </row>
    <row r="31" spans="1:6" x14ac:dyDescent="0.2">
      <c r="A31" s="31">
        <f t="shared" si="0"/>
        <v>4</v>
      </c>
      <c r="B31" s="67" t="s">
        <v>161</v>
      </c>
      <c r="C31" s="68" t="s">
        <v>162</v>
      </c>
      <c r="D31" s="69">
        <v>300000</v>
      </c>
      <c r="E31" s="69">
        <v>300000</v>
      </c>
      <c r="F31" s="69">
        <v>300000</v>
      </c>
    </row>
    <row r="32" spans="1:6" x14ac:dyDescent="0.2">
      <c r="A32" s="31">
        <f t="shared" si="0"/>
        <v>4</v>
      </c>
      <c r="B32" s="67" t="s">
        <v>163</v>
      </c>
      <c r="C32" s="68" t="s">
        <v>164</v>
      </c>
      <c r="D32" s="69"/>
      <c r="E32" s="69"/>
      <c r="F32" s="69"/>
    </row>
    <row r="33" spans="1:6" x14ac:dyDescent="0.2">
      <c r="A33" s="31">
        <f t="shared" si="0"/>
        <v>4</v>
      </c>
      <c r="B33" s="67" t="s">
        <v>165</v>
      </c>
      <c r="C33" s="68" t="s">
        <v>166</v>
      </c>
      <c r="D33" s="69">
        <v>53567</v>
      </c>
      <c r="E33" s="69">
        <v>53567</v>
      </c>
      <c r="F33" s="69">
        <v>53567</v>
      </c>
    </row>
    <row r="34" spans="1:6" x14ac:dyDescent="0.2">
      <c r="A34" s="31">
        <f t="shared" si="0"/>
        <v>4</v>
      </c>
      <c r="B34" s="67" t="s">
        <v>167</v>
      </c>
      <c r="C34" s="68" t="s">
        <v>168</v>
      </c>
      <c r="D34" s="69">
        <v>0</v>
      </c>
      <c r="E34" s="69">
        <v>0</v>
      </c>
      <c r="F34" s="69">
        <v>0</v>
      </c>
    </row>
    <row r="35" spans="1:6" x14ac:dyDescent="0.2">
      <c r="A35" s="31">
        <f t="shared" ref="A35:A54" si="1">LEN(B35)</f>
        <v>4</v>
      </c>
      <c r="B35" s="67" t="s">
        <v>169</v>
      </c>
      <c r="C35" s="68" t="s">
        <v>170</v>
      </c>
      <c r="D35" s="69">
        <v>68122</v>
      </c>
      <c r="E35" s="69">
        <v>68122</v>
      </c>
      <c r="F35" s="69">
        <v>68122</v>
      </c>
    </row>
    <row r="36" spans="1:6" x14ac:dyDescent="0.2">
      <c r="A36" s="31">
        <f t="shared" si="1"/>
        <v>4</v>
      </c>
      <c r="B36" s="67" t="s">
        <v>171</v>
      </c>
      <c r="C36" s="68" t="s">
        <v>172</v>
      </c>
      <c r="D36" s="69"/>
      <c r="E36" s="69"/>
      <c r="F36" s="69"/>
    </row>
    <row r="37" spans="1:6" ht="24" x14ac:dyDescent="0.2">
      <c r="A37" s="31">
        <f t="shared" si="1"/>
        <v>3</v>
      </c>
      <c r="B37" s="64" t="s">
        <v>173</v>
      </c>
      <c r="C37" s="65" t="s">
        <v>174</v>
      </c>
      <c r="D37" s="66">
        <f>D38</f>
        <v>0</v>
      </c>
      <c r="E37" s="66">
        <f>E38</f>
        <v>0</v>
      </c>
      <c r="F37" s="66">
        <f>F38</f>
        <v>0</v>
      </c>
    </row>
    <row r="38" spans="1:6" x14ac:dyDescent="0.2">
      <c r="A38" s="31">
        <f t="shared" si="1"/>
        <v>4</v>
      </c>
      <c r="B38" s="67" t="s">
        <v>175</v>
      </c>
      <c r="C38" s="68" t="s">
        <v>174</v>
      </c>
      <c r="D38" s="69"/>
      <c r="E38" s="69"/>
      <c r="F38" s="69"/>
    </row>
    <row r="39" spans="1:6" x14ac:dyDescent="0.2">
      <c r="A39" s="31">
        <f t="shared" si="1"/>
        <v>3</v>
      </c>
      <c r="B39" s="64" t="s">
        <v>176</v>
      </c>
      <c r="C39" s="65" t="s">
        <v>177</v>
      </c>
      <c r="D39" s="66">
        <f>SUM(D40:D46)</f>
        <v>97219</v>
      </c>
      <c r="E39" s="66">
        <f>SUM(E40:E46)</f>
        <v>97219</v>
      </c>
      <c r="F39" s="66">
        <f>SUM(F40:F46)</f>
        <v>97219</v>
      </c>
    </row>
    <row r="40" spans="1:6" ht="22.5" x14ac:dyDescent="0.2">
      <c r="A40" s="31">
        <f t="shared" si="1"/>
        <v>4</v>
      </c>
      <c r="B40" s="67" t="s">
        <v>178</v>
      </c>
      <c r="C40" s="68" t="s">
        <v>179</v>
      </c>
      <c r="D40" s="69">
        <v>16800</v>
      </c>
      <c r="E40" s="69">
        <v>16800</v>
      </c>
      <c r="F40" s="69">
        <v>16800</v>
      </c>
    </row>
    <row r="41" spans="1:6" x14ac:dyDescent="0.2">
      <c r="A41" s="31">
        <f t="shared" si="1"/>
        <v>4</v>
      </c>
      <c r="B41" s="67" t="s">
        <v>180</v>
      </c>
      <c r="C41" s="68" t="s">
        <v>181</v>
      </c>
      <c r="D41" s="69">
        <v>30000</v>
      </c>
      <c r="E41" s="69">
        <v>30000</v>
      </c>
      <c r="F41" s="69">
        <v>30000</v>
      </c>
    </row>
    <row r="42" spans="1:6" x14ac:dyDescent="0.2">
      <c r="A42" s="31">
        <f t="shared" si="1"/>
        <v>4</v>
      </c>
      <c r="B42" s="67" t="s">
        <v>182</v>
      </c>
      <c r="C42" s="68" t="s">
        <v>183</v>
      </c>
      <c r="D42" s="69">
        <v>8330</v>
      </c>
      <c r="E42" s="69">
        <v>8330</v>
      </c>
      <c r="F42" s="69">
        <v>8330</v>
      </c>
    </row>
    <row r="43" spans="1:6" x14ac:dyDescent="0.2">
      <c r="A43" s="31">
        <f t="shared" si="1"/>
        <v>4</v>
      </c>
      <c r="B43" s="67" t="s">
        <v>184</v>
      </c>
      <c r="C43" s="68" t="s">
        <v>185</v>
      </c>
      <c r="D43" s="69"/>
      <c r="E43" s="69"/>
      <c r="F43" s="69"/>
    </row>
    <row r="44" spans="1:6" x14ac:dyDescent="0.2">
      <c r="A44" s="31">
        <f t="shared" si="1"/>
        <v>4</v>
      </c>
      <c r="B44" s="67" t="s">
        <v>186</v>
      </c>
      <c r="C44" s="68" t="s">
        <v>187</v>
      </c>
      <c r="D44" s="69">
        <v>42089</v>
      </c>
      <c r="E44" s="69">
        <v>42089</v>
      </c>
      <c r="F44" s="69">
        <v>42089</v>
      </c>
    </row>
    <row r="45" spans="1:6" x14ac:dyDescent="0.2">
      <c r="A45" s="31">
        <f t="shared" si="1"/>
        <v>4</v>
      </c>
      <c r="B45" s="67" t="s">
        <v>188</v>
      </c>
      <c r="C45" s="68" t="s">
        <v>189</v>
      </c>
      <c r="D45" s="69"/>
      <c r="E45" s="69"/>
      <c r="F45" s="69"/>
    </row>
    <row r="46" spans="1:6" x14ac:dyDescent="0.2">
      <c r="A46" s="31">
        <f t="shared" si="1"/>
        <v>4</v>
      </c>
      <c r="B46" s="67" t="s">
        <v>190</v>
      </c>
      <c r="C46" s="68" t="s">
        <v>177</v>
      </c>
      <c r="D46" s="69"/>
      <c r="E46" s="69"/>
      <c r="F46" s="69"/>
    </row>
    <row r="47" spans="1:6" x14ac:dyDescent="0.2">
      <c r="A47" s="31">
        <f t="shared" si="1"/>
        <v>2</v>
      </c>
      <c r="B47" s="61" t="s">
        <v>191</v>
      </c>
      <c r="C47" s="62" t="s">
        <v>192</v>
      </c>
      <c r="D47" s="63">
        <f>D48+D50</f>
        <v>11751</v>
      </c>
      <c r="E47" s="63">
        <f>E48+E50</f>
        <v>11751</v>
      </c>
      <c r="F47" s="63">
        <f>F48+F50</f>
        <v>11751</v>
      </c>
    </row>
    <row r="48" spans="1:6" x14ac:dyDescent="0.2">
      <c r="A48" s="31">
        <f t="shared" si="1"/>
        <v>3</v>
      </c>
      <c r="B48" s="64" t="s">
        <v>193</v>
      </c>
      <c r="C48" s="65" t="s">
        <v>194</v>
      </c>
      <c r="D48" s="66">
        <f>SUM(D49)</f>
        <v>0</v>
      </c>
      <c r="E48" s="66">
        <f>SUM(E49)</f>
        <v>0</v>
      </c>
      <c r="F48" s="66">
        <f>SUM(F49)</f>
        <v>0</v>
      </c>
    </row>
    <row r="49" spans="1:6" ht="33.75" x14ac:dyDescent="0.2">
      <c r="A49" s="31">
        <f t="shared" si="1"/>
        <v>4</v>
      </c>
      <c r="B49" s="67" t="s">
        <v>195</v>
      </c>
      <c r="C49" s="68" t="s">
        <v>196</v>
      </c>
      <c r="D49" s="69"/>
      <c r="E49" s="69"/>
      <c r="F49" s="69"/>
    </row>
    <row r="50" spans="1:6" x14ac:dyDescent="0.2">
      <c r="A50" s="31">
        <f t="shared" si="1"/>
        <v>3</v>
      </c>
      <c r="B50" s="64" t="s">
        <v>197</v>
      </c>
      <c r="C50" s="65" t="s">
        <v>198</v>
      </c>
      <c r="D50" s="66">
        <f>SUM(D51:D54)</f>
        <v>11751</v>
      </c>
      <c r="E50" s="66">
        <f>SUM(E51:E54)</f>
        <v>11751</v>
      </c>
      <c r="F50" s="66">
        <f>SUM(F51:F54)</f>
        <v>11751</v>
      </c>
    </row>
    <row r="51" spans="1:6" x14ac:dyDescent="0.2">
      <c r="A51" s="31">
        <f t="shared" si="1"/>
        <v>4</v>
      </c>
      <c r="B51" s="67" t="s">
        <v>199</v>
      </c>
      <c r="C51" s="68" t="s">
        <v>200</v>
      </c>
      <c r="D51" s="69">
        <v>6627</v>
      </c>
      <c r="E51" s="69">
        <v>6627</v>
      </c>
      <c r="F51" s="69">
        <v>6627</v>
      </c>
    </row>
    <row r="52" spans="1:6" ht="22.5" x14ac:dyDescent="0.2">
      <c r="A52" s="31">
        <f t="shared" si="1"/>
        <v>4</v>
      </c>
      <c r="B52" s="67" t="s">
        <v>201</v>
      </c>
      <c r="C52" s="68" t="s">
        <v>202</v>
      </c>
      <c r="D52" s="69">
        <v>0</v>
      </c>
      <c r="E52" s="69"/>
      <c r="F52" s="69"/>
    </row>
    <row r="53" spans="1:6" x14ac:dyDescent="0.2">
      <c r="A53" s="31">
        <f t="shared" si="1"/>
        <v>4</v>
      </c>
      <c r="B53" s="67" t="s">
        <v>203</v>
      </c>
      <c r="C53" s="68" t="s">
        <v>204</v>
      </c>
      <c r="D53" s="69">
        <v>1685</v>
      </c>
      <c r="E53" s="69">
        <v>1685</v>
      </c>
      <c r="F53" s="69">
        <v>1685</v>
      </c>
    </row>
    <row r="54" spans="1:6" ht="24" customHeight="1" x14ac:dyDescent="0.2">
      <c r="A54" s="31">
        <f t="shared" si="1"/>
        <v>4</v>
      </c>
      <c r="B54" s="67" t="s">
        <v>205</v>
      </c>
      <c r="C54" s="68" t="s">
        <v>206</v>
      </c>
      <c r="D54" s="69">
        <v>3439</v>
      </c>
      <c r="E54" s="69">
        <v>3439</v>
      </c>
      <c r="F54" s="69">
        <v>3439</v>
      </c>
    </row>
    <row r="55" spans="1:6" ht="25.5" x14ac:dyDescent="0.2">
      <c r="B55" s="61">
        <v>36</v>
      </c>
      <c r="C55" s="62" t="s">
        <v>207</v>
      </c>
      <c r="D55" s="63">
        <f>D56</f>
        <v>0</v>
      </c>
      <c r="E55" s="63">
        <f>E56</f>
        <v>0</v>
      </c>
      <c r="F55" s="63">
        <f>F56</f>
        <v>0</v>
      </c>
    </row>
    <row r="56" spans="1:6" ht="24" x14ac:dyDescent="0.2">
      <c r="B56" s="64" t="s">
        <v>208</v>
      </c>
      <c r="C56" s="65" t="s">
        <v>45</v>
      </c>
      <c r="D56" s="66">
        <f>D57+D58+D59+D60</f>
        <v>0</v>
      </c>
      <c r="E56" s="66">
        <f>E57+E58+E59+E60</f>
        <v>0</v>
      </c>
      <c r="F56" s="66">
        <f>F57+F58+F59+F60</f>
        <v>0</v>
      </c>
    </row>
    <row r="57" spans="1:6" ht="22.5" x14ac:dyDescent="0.2">
      <c r="B57" s="67" t="s">
        <v>209</v>
      </c>
      <c r="C57" s="68" t="s">
        <v>46</v>
      </c>
      <c r="D57" s="69">
        <v>0</v>
      </c>
      <c r="E57" s="69">
        <v>0</v>
      </c>
      <c r="F57" s="69">
        <v>0</v>
      </c>
    </row>
    <row r="58" spans="1:6" ht="22.5" x14ac:dyDescent="0.2">
      <c r="B58" s="67" t="s">
        <v>210</v>
      </c>
      <c r="C58" s="68" t="s">
        <v>47</v>
      </c>
      <c r="D58" s="69">
        <v>0</v>
      </c>
      <c r="E58" s="69">
        <v>0</v>
      </c>
      <c r="F58" s="69">
        <v>0</v>
      </c>
    </row>
    <row r="59" spans="1:6" ht="22.5" x14ac:dyDescent="0.2">
      <c r="B59" s="67" t="s">
        <v>211</v>
      </c>
      <c r="C59" s="68" t="s">
        <v>48</v>
      </c>
      <c r="D59" s="69">
        <v>0</v>
      </c>
      <c r="E59" s="69">
        <v>0</v>
      </c>
      <c r="F59" s="69">
        <v>0</v>
      </c>
    </row>
    <row r="60" spans="1:6" ht="24" customHeight="1" x14ac:dyDescent="0.2">
      <c r="B60" s="67" t="s">
        <v>212</v>
      </c>
      <c r="C60" s="68" t="s">
        <v>49</v>
      </c>
      <c r="D60" s="69">
        <v>0</v>
      </c>
      <c r="E60" s="69">
        <v>0</v>
      </c>
      <c r="F60" s="69">
        <v>0</v>
      </c>
    </row>
    <row r="61" spans="1:6" ht="25.5" x14ac:dyDescent="0.2">
      <c r="A61" s="31">
        <f t="shared" ref="A61:A107" si="2">LEN(B70)</f>
        <v>1</v>
      </c>
      <c r="B61" s="61" t="s">
        <v>213</v>
      </c>
      <c r="C61" s="62" t="s">
        <v>214</v>
      </c>
      <c r="D61" s="63">
        <f>D62</f>
        <v>27067</v>
      </c>
      <c r="E61" s="63">
        <f>E62</f>
        <v>27067</v>
      </c>
      <c r="F61" s="63">
        <f>F62</f>
        <v>27067</v>
      </c>
    </row>
    <row r="62" spans="1:6" ht="24" x14ac:dyDescent="0.2">
      <c r="A62" s="31">
        <f t="shared" si="2"/>
        <v>2</v>
      </c>
      <c r="B62" s="64" t="s">
        <v>215</v>
      </c>
      <c r="C62" s="65" t="s">
        <v>216</v>
      </c>
      <c r="D62" s="63">
        <f>D63+D65</f>
        <v>27067</v>
      </c>
      <c r="E62" s="63">
        <f>E63+E65</f>
        <v>27067</v>
      </c>
      <c r="F62" s="63">
        <f>F63+F65</f>
        <v>27067</v>
      </c>
    </row>
    <row r="63" spans="1:6" x14ac:dyDescent="0.2">
      <c r="A63" s="31">
        <f t="shared" si="2"/>
        <v>3</v>
      </c>
      <c r="B63" s="67" t="s">
        <v>217</v>
      </c>
      <c r="C63" s="68" t="s">
        <v>218</v>
      </c>
      <c r="D63" s="66">
        <v>27067</v>
      </c>
      <c r="E63" s="66">
        <v>27067</v>
      </c>
      <c r="F63" s="66">
        <v>27067</v>
      </c>
    </row>
    <row r="64" spans="1:6" x14ac:dyDescent="0.2">
      <c r="A64" s="31">
        <f t="shared" si="2"/>
        <v>4</v>
      </c>
      <c r="B64" s="67" t="s">
        <v>219</v>
      </c>
      <c r="C64" s="68" t="s">
        <v>220</v>
      </c>
      <c r="D64" s="69">
        <v>0</v>
      </c>
      <c r="E64" s="69"/>
      <c r="F64" s="69"/>
    </row>
    <row r="65" spans="1:6" ht="22.5" x14ac:dyDescent="0.2">
      <c r="A65" s="31">
        <f t="shared" si="2"/>
        <v>3</v>
      </c>
      <c r="B65" s="67">
        <v>3723</v>
      </c>
      <c r="C65" s="68" t="s">
        <v>221</v>
      </c>
      <c r="D65" s="66">
        <f>D66+D67</f>
        <v>0</v>
      </c>
      <c r="E65" s="66">
        <v>0</v>
      </c>
      <c r="F65" s="66">
        <v>0</v>
      </c>
    </row>
    <row r="66" spans="1:6" x14ac:dyDescent="0.2">
      <c r="A66" s="31">
        <f t="shared" si="2"/>
        <v>4</v>
      </c>
      <c r="B66" s="61" t="s">
        <v>222</v>
      </c>
      <c r="C66" s="62" t="s">
        <v>223</v>
      </c>
      <c r="D66" s="63">
        <f>D67</f>
        <v>0</v>
      </c>
      <c r="E66" s="63">
        <f>E67</f>
        <v>0</v>
      </c>
      <c r="F66" s="63">
        <f>F67</f>
        <v>0</v>
      </c>
    </row>
    <row r="67" spans="1:6" x14ac:dyDescent="0.2">
      <c r="A67" s="31">
        <f t="shared" si="2"/>
        <v>4</v>
      </c>
      <c r="B67" s="64">
        <v>383</v>
      </c>
      <c r="C67" s="65" t="s">
        <v>224</v>
      </c>
      <c r="D67" s="69">
        <f>D68+D69</f>
        <v>0</v>
      </c>
      <c r="E67" s="69">
        <v>0</v>
      </c>
      <c r="F67" s="69">
        <v>0</v>
      </c>
    </row>
    <row r="68" spans="1:6" x14ac:dyDescent="0.2">
      <c r="A68" s="31">
        <f t="shared" si="2"/>
        <v>2</v>
      </c>
      <c r="B68" s="67">
        <v>3831</v>
      </c>
      <c r="C68" s="68" t="s">
        <v>225</v>
      </c>
      <c r="D68" s="66">
        <v>0</v>
      </c>
      <c r="E68" s="66">
        <v>0</v>
      </c>
      <c r="F68" s="66">
        <v>0</v>
      </c>
    </row>
    <row r="69" spans="1:6" x14ac:dyDescent="0.2">
      <c r="A69" s="31">
        <f t="shared" si="2"/>
        <v>3</v>
      </c>
      <c r="B69" s="67">
        <v>3834</v>
      </c>
      <c r="C69" s="68" t="s">
        <v>226</v>
      </c>
      <c r="D69" s="66">
        <v>0</v>
      </c>
      <c r="E69" s="66">
        <v>0</v>
      </c>
      <c r="F69" s="66">
        <v>0</v>
      </c>
    </row>
    <row r="70" spans="1:6" ht="25.5" x14ac:dyDescent="0.2">
      <c r="A70" s="31">
        <f t="shared" si="2"/>
        <v>4</v>
      </c>
      <c r="B70" s="61" t="s">
        <v>227</v>
      </c>
      <c r="C70" s="62" t="s">
        <v>228</v>
      </c>
      <c r="D70" s="63">
        <f>D71+D77+D99+D102+D105</f>
        <v>598075</v>
      </c>
      <c r="E70" s="63">
        <f>E71+E77+E99+E102+E105</f>
        <v>598075</v>
      </c>
      <c r="F70" s="63">
        <f>F71+F77+F99+F102+F105</f>
        <v>598075</v>
      </c>
    </row>
    <row r="71" spans="1:6" ht="25.5" x14ac:dyDescent="0.2">
      <c r="A71" s="31">
        <f t="shared" si="2"/>
        <v>3</v>
      </c>
      <c r="B71" s="61" t="s">
        <v>229</v>
      </c>
      <c r="C71" s="62" t="s">
        <v>230</v>
      </c>
      <c r="D71" s="66">
        <v>0</v>
      </c>
      <c r="E71" s="66">
        <v>0</v>
      </c>
      <c r="F71" s="66">
        <v>0</v>
      </c>
    </row>
    <row r="72" spans="1:6" x14ac:dyDescent="0.2">
      <c r="A72" s="31">
        <f t="shared" si="2"/>
        <v>4</v>
      </c>
      <c r="B72" s="64" t="s">
        <v>231</v>
      </c>
      <c r="C72" s="65" t="s">
        <v>232</v>
      </c>
      <c r="D72" s="69">
        <f>D73</f>
        <v>0</v>
      </c>
      <c r="E72" s="69">
        <f>E73</f>
        <v>0</v>
      </c>
      <c r="F72" s="69">
        <f>F73</f>
        <v>0</v>
      </c>
    </row>
    <row r="73" spans="1:6" x14ac:dyDescent="0.2">
      <c r="A73" s="31">
        <f t="shared" si="2"/>
        <v>4</v>
      </c>
      <c r="B73" s="67" t="s">
        <v>233</v>
      </c>
      <c r="C73" s="68" t="s">
        <v>90</v>
      </c>
      <c r="D73" s="69"/>
      <c r="E73" s="69"/>
      <c r="F73" s="69"/>
    </row>
    <row r="74" spans="1:6" x14ac:dyDescent="0.2">
      <c r="A74" s="31">
        <f t="shared" si="2"/>
        <v>4</v>
      </c>
      <c r="B74" s="64" t="s">
        <v>234</v>
      </c>
      <c r="C74" s="65" t="s">
        <v>235</v>
      </c>
      <c r="D74" s="69">
        <f>D75+D76</f>
        <v>0</v>
      </c>
      <c r="E74" s="69">
        <f>E75+E76</f>
        <v>0</v>
      </c>
      <c r="F74" s="69">
        <f>F75+F76</f>
        <v>0</v>
      </c>
    </row>
    <row r="75" spans="1:6" x14ac:dyDescent="0.2">
      <c r="A75" s="31">
        <f t="shared" si="2"/>
        <v>4</v>
      </c>
      <c r="B75" s="67" t="s">
        <v>236</v>
      </c>
      <c r="C75" s="68" t="s">
        <v>237</v>
      </c>
      <c r="D75" s="69"/>
      <c r="E75" s="69"/>
      <c r="F75" s="69"/>
    </row>
    <row r="76" spans="1:6" x14ac:dyDescent="0.2">
      <c r="A76" s="31">
        <f t="shared" si="2"/>
        <v>4</v>
      </c>
      <c r="B76" s="67" t="s">
        <v>238</v>
      </c>
      <c r="C76" s="68" t="s">
        <v>239</v>
      </c>
      <c r="D76" s="69"/>
      <c r="E76" s="69"/>
      <c r="F76" s="69"/>
    </row>
    <row r="77" spans="1:6" ht="25.5" x14ac:dyDescent="0.2">
      <c r="A77" s="31">
        <f t="shared" si="2"/>
        <v>4</v>
      </c>
      <c r="B77" s="61" t="s">
        <v>240</v>
      </c>
      <c r="C77" s="62" t="s">
        <v>241</v>
      </c>
      <c r="D77" s="69">
        <f>D78+D80+D88+D90+D93+D95</f>
        <v>32210</v>
      </c>
      <c r="E77" s="69">
        <f>E78+E80+E88+E90+E93+E95</f>
        <v>32210</v>
      </c>
      <c r="F77" s="69">
        <f>F78+F80+F88+F90+F93+F95</f>
        <v>32210</v>
      </c>
    </row>
    <row r="78" spans="1:6" x14ac:dyDescent="0.2">
      <c r="A78" s="31">
        <f t="shared" si="2"/>
        <v>4</v>
      </c>
      <c r="B78" s="64" t="s">
        <v>242</v>
      </c>
      <c r="C78" s="65" t="s">
        <v>243</v>
      </c>
      <c r="D78" s="69">
        <f>D79</f>
        <v>0</v>
      </c>
      <c r="E78" s="69">
        <v>0</v>
      </c>
      <c r="F78" s="69">
        <f>F79</f>
        <v>0</v>
      </c>
    </row>
    <row r="79" spans="1:6" x14ac:dyDescent="0.2">
      <c r="A79" s="31">
        <f t="shared" si="2"/>
        <v>3</v>
      </c>
      <c r="B79" s="67" t="s">
        <v>244</v>
      </c>
      <c r="C79" s="68" t="s">
        <v>96</v>
      </c>
      <c r="D79" s="66">
        <v>0</v>
      </c>
      <c r="E79" s="66">
        <v>0</v>
      </c>
      <c r="F79" s="66">
        <v>0</v>
      </c>
    </row>
    <row r="80" spans="1:6" x14ac:dyDescent="0.2">
      <c r="A80" s="31">
        <f t="shared" si="2"/>
        <v>4</v>
      </c>
      <c r="B80" s="64" t="s">
        <v>245</v>
      </c>
      <c r="C80" s="65" t="s">
        <v>246</v>
      </c>
      <c r="D80" s="69">
        <f>D81+D82+D83+D84+D85+D86+D87</f>
        <v>0</v>
      </c>
      <c r="E80" s="69">
        <v>0</v>
      </c>
      <c r="F80" s="69">
        <f>F81+F82+F83+F84+F85+F86+F87</f>
        <v>0</v>
      </c>
    </row>
    <row r="81" spans="1:6" x14ac:dyDescent="0.2">
      <c r="A81" s="31">
        <f t="shared" si="2"/>
        <v>3</v>
      </c>
      <c r="B81" s="67" t="s">
        <v>247</v>
      </c>
      <c r="C81" s="68" t="s">
        <v>248</v>
      </c>
      <c r="D81" s="66"/>
      <c r="E81" s="66"/>
      <c r="F81" s="66"/>
    </row>
    <row r="82" spans="1:6" x14ac:dyDescent="0.2">
      <c r="A82" s="31">
        <f t="shared" si="2"/>
        <v>4</v>
      </c>
      <c r="B82" s="67" t="s">
        <v>249</v>
      </c>
      <c r="C82" s="68" t="s">
        <v>250</v>
      </c>
      <c r="D82" s="69"/>
      <c r="E82" s="69"/>
      <c r="F82" s="69"/>
    </row>
    <row r="83" spans="1:6" x14ac:dyDescent="0.2">
      <c r="A83" s="31">
        <f t="shared" si="2"/>
        <v>4</v>
      </c>
      <c r="B83" s="67" t="s">
        <v>251</v>
      </c>
      <c r="C83" s="68" t="s">
        <v>252</v>
      </c>
      <c r="D83" s="69"/>
      <c r="E83" s="69"/>
      <c r="F83" s="69"/>
    </row>
    <row r="84" spans="1:6" x14ac:dyDescent="0.2">
      <c r="A84" s="31">
        <f t="shared" si="2"/>
        <v>3</v>
      </c>
      <c r="B84" s="67" t="s">
        <v>253</v>
      </c>
      <c r="C84" s="68" t="s">
        <v>254</v>
      </c>
      <c r="D84" s="66"/>
      <c r="E84" s="66"/>
      <c r="F84" s="66"/>
    </row>
    <row r="85" spans="1:6" x14ac:dyDescent="0.2">
      <c r="A85" s="31">
        <f t="shared" si="2"/>
        <v>4</v>
      </c>
      <c r="B85" s="67" t="s">
        <v>255</v>
      </c>
      <c r="C85" s="68" t="s">
        <v>256</v>
      </c>
      <c r="D85" s="69"/>
      <c r="E85" s="69"/>
      <c r="F85" s="69"/>
    </row>
    <row r="86" spans="1:6" x14ac:dyDescent="0.2">
      <c r="A86" s="31">
        <f t="shared" si="2"/>
        <v>3</v>
      </c>
      <c r="B86" s="67" t="s">
        <v>257</v>
      </c>
      <c r="C86" s="68" t="s">
        <v>258</v>
      </c>
      <c r="D86" s="66"/>
      <c r="E86" s="66"/>
      <c r="F86" s="66"/>
    </row>
    <row r="87" spans="1:6" ht="17.25" customHeight="1" x14ac:dyDescent="0.2">
      <c r="A87" s="31">
        <f t="shared" si="2"/>
        <v>4</v>
      </c>
      <c r="B87" s="67" t="s">
        <v>259</v>
      </c>
      <c r="C87" s="68" t="s">
        <v>260</v>
      </c>
      <c r="D87" s="69"/>
      <c r="E87" s="69"/>
      <c r="F87" s="69"/>
    </row>
    <row r="88" spans="1:6" x14ac:dyDescent="0.2">
      <c r="A88" s="31">
        <f t="shared" si="2"/>
        <v>4</v>
      </c>
      <c r="B88" s="64" t="s">
        <v>261</v>
      </c>
      <c r="C88" s="65" t="s">
        <v>262</v>
      </c>
      <c r="D88" s="69">
        <f>D89</f>
        <v>32210</v>
      </c>
      <c r="E88" s="69">
        <v>32210</v>
      </c>
      <c r="F88" s="69">
        <v>32210</v>
      </c>
    </row>
    <row r="89" spans="1:6" x14ac:dyDescent="0.2">
      <c r="A89" s="31">
        <f t="shared" si="2"/>
        <v>4</v>
      </c>
      <c r="B89" s="67" t="s">
        <v>263</v>
      </c>
      <c r="C89" s="68" t="s">
        <v>99</v>
      </c>
      <c r="D89" s="69">
        <v>32210</v>
      </c>
      <c r="E89" s="69">
        <v>32210</v>
      </c>
      <c r="F89" s="69">
        <v>32210</v>
      </c>
    </row>
    <row r="90" spans="1:6" ht="24" x14ac:dyDescent="0.2">
      <c r="A90" s="31">
        <f t="shared" si="2"/>
        <v>2</v>
      </c>
      <c r="B90" s="64" t="s">
        <v>264</v>
      </c>
      <c r="C90" s="65" t="s">
        <v>265</v>
      </c>
      <c r="D90" s="63">
        <f>D91+D92</f>
        <v>0</v>
      </c>
      <c r="E90" s="63">
        <f>E91+E92</f>
        <v>0</v>
      </c>
      <c r="F90" s="63">
        <f>F91+F92</f>
        <v>0</v>
      </c>
    </row>
    <row r="91" spans="1:6" ht="22.5" x14ac:dyDescent="0.2">
      <c r="A91" s="31">
        <f t="shared" si="2"/>
        <v>3</v>
      </c>
      <c r="B91" s="67" t="s">
        <v>266</v>
      </c>
      <c r="C91" s="68" t="s">
        <v>267</v>
      </c>
      <c r="D91" s="66"/>
      <c r="E91" s="66"/>
      <c r="F91" s="66"/>
    </row>
    <row r="92" spans="1:6" x14ac:dyDescent="0.2">
      <c r="A92" s="31">
        <f t="shared" si="2"/>
        <v>4</v>
      </c>
      <c r="B92" s="67" t="s">
        <v>268</v>
      </c>
      <c r="C92" s="68" t="s">
        <v>269</v>
      </c>
      <c r="D92" s="69"/>
      <c r="E92" s="69"/>
      <c r="F92" s="69"/>
    </row>
    <row r="93" spans="1:6" x14ac:dyDescent="0.2">
      <c r="A93" s="31">
        <f t="shared" si="2"/>
        <v>2</v>
      </c>
      <c r="B93" s="64">
        <v>425</v>
      </c>
      <c r="C93" s="65" t="s">
        <v>270</v>
      </c>
      <c r="D93" s="63">
        <f>D94</f>
        <v>0</v>
      </c>
      <c r="E93" s="63">
        <f>E94</f>
        <v>0</v>
      </c>
      <c r="F93" s="63">
        <f>F94</f>
        <v>0</v>
      </c>
    </row>
    <row r="94" spans="1:6" x14ac:dyDescent="0.2">
      <c r="A94" s="31">
        <f t="shared" si="2"/>
        <v>3</v>
      </c>
      <c r="B94" s="67" t="s">
        <v>271</v>
      </c>
      <c r="C94" s="68" t="s">
        <v>272</v>
      </c>
      <c r="D94" s="66">
        <v>0</v>
      </c>
      <c r="E94" s="66">
        <v>0</v>
      </c>
      <c r="F94" s="66">
        <v>0</v>
      </c>
    </row>
    <row r="95" spans="1:6" x14ac:dyDescent="0.2">
      <c r="A95" s="31">
        <f t="shared" si="2"/>
        <v>4</v>
      </c>
      <c r="B95" s="64" t="s">
        <v>273</v>
      </c>
      <c r="C95" s="65" t="s">
        <v>274</v>
      </c>
      <c r="D95" s="63">
        <f>D96+D97+D98</f>
        <v>0</v>
      </c>
      <c r="E95" s="63">
        <f>E96+E97+E98</f>
        <v>0</v>
      </c>
      <c r="F95" s="63">
        <f>F96+F97+F98</f>
        <v>0</v>
      </c>
    </row>
    <row r="96" spans="1:6" x14ac:dyDescent="0.2">
      <c r="A96" s="31">
        <f t="shared" si="2"/>
        <v>2</v>
      </c>
      <c r="B96" s="67" t="s">
        <v>275</v>
      </c>
      <c r="C96" s="68" t="s">
        <v>276</v>
      </c>
      <c r="D96" s="63"/>
      <c r="E96" s="63"/>
      <c r="F96" s="63"/>
    </row>
    <row r="97" spans="1:6" x14ac:dyDescent="0.2">
      <c r="A97" s="31">
        <f t="shared" si="2"/>
        <v>3</v>
      </c>
      <c r="B97" s="67" t="s">
        <v>277</v>
      </c>
      <c r="C97" s="68" t="s">
        <v>278</v>
      </c>
      <c r="D97" s="66"/>
      <c r="E97" s="66"/>
      <c r="F97" s="66"/>
    </row>
    <row r="98" spans="1:6" x14ac:dyDescent="0.2">
      <c r="A98" s="31">
        <f t="shared" si="2"/>
        <v>4</v>
      </c>
      <c r="B98" s="67" t="s">
        <v>279</v>
      </c>
      <c r="C98" s="68" t="s">
        <v>280</v>
      </c>
      <c r="D98" s="69"/>
      <c r="E98" s="69"/>
      <c r="F98" s="69"/>
    </row>
    <row r="99" spans="1:6" ht="38.25" x14ac:dyDescent="0.2">
      <c r="A99" s="31">
        <f t="shared" si="2"/>
        <v>3</v>
      </c>
      <c r="B99" s="61" t="s">
        <v>281</v>
      </c>
      <c r="C99" s="62" t="s">
        <v>282</v>
      </c>
      <c r="D99" s="63">
        <v>0</v>
      </c>
      <c r="E99" s="63">
        <v>0</v>
      </c>
      <c r="F99" s="63">
        <v>0</v>
      </c>
    </row>
    <row r="100" spans="1:6" ht="24" x14ac:dyDescent="0.2">
      <c r="A100" s="31">
        <f t="shared" si="2"/>
        <v>4</v>
      </c>
      <c r="B100" s="64" t="s">
        <v>283</v>
      </c>
      <c r="C100" s="65" t="s">
        <v>284</v>
      </c>
      <c r="D100" s="69"/>
      <c r="E100" s="69"/>
      <c r="F100" s="69"/>
    </row>
    <row r="101" spans="1:6" ht="22.5" x14ac:dyDescent="0.2">
      <c r="A101" s="31">
        <f t="shared" si="2"/>
        <v>1</v>
      </c>
      <c r="B101" s="67" t="s">
        <v>285</v>
      </c>
      <c r="C101" s="68" t="s">
        <v>286</v>
      </c>
      <c r="D101" s="66">
        <v>0</v>
      </c>
      <c r="E101" s="66">
        <v>0</v>
      </c>
      <c r="F101" s="66">
        <v>0</v>
      </c>
    </row>
    <row r="102" spans="1:6" ht="25.5" x14ac:dyDescent="0.2">
      <c r="A102" s="31">
        <f t="shared" si="2"/>
        <v>2</v>
      </c>
      <c r="B102" s="61" t="s">
        <v>287</v>
      </c>
      <c r="C102" s="62" t="s">
        <v>288</v>
      </c>
      <c r="D102" s="63">
        <f t="shared" ref="D102:F103" si="3">D103</f>
        <v>0</v>
      </c>
      <c r="E102" s="63">
        <f t="shared" si="3"/>
        <v>0</v>
      </c>
      <c r="F102" s="63">
        <f t="shared" si="3"/>
        <v>0</v>
      </c>
    </row>
    <row r="103" spans="1:6" x14ac:dyDescent="0.2">
      <c r="A103" s="31">
        <f t="shared" si="2"/>
        <v>3</v>
      </c>
      <c r="B103" s="64" t="s">
        <v>289</v>
      </c>
      <c r="C103" s="65" t="s">
        <v>290</v>
      </c>
      <c r="D103" s="66">
        <f t="shared" si="3"/>
        <v>0</v>
      </c>
      <c r="E103" s="66">
        <f t="shared" si="3"/>
        <v>0</v>
      </c>
      <c r="F103" s="66">
        <f t="shared" si="3"/>
        <v>0</v>
      </c>
    </row>
    <row r="104" spans="1:6" x14ac:dyDescent="0.2">
      <c r="A104" s="31">
        <f t="shared" si="2"/>
        <v>4</v>
      </c>
      <c r="B104" s="67" t="s">
        <v>291</v>
      </c>
      <c r="C104" s="68" t="s">
        <v>290</v>
      </c>
      <c r="D104" s="66"/>
      <c r="E104" s="66"/>
      <c r="F104" s="66"/>
    </row>
    <row r="105" spans="1:6" ht="25.5" x14ac:dyDescent="0.2">
      <c r="A105" s="31">
        <f t="shared" si="2"/>
        <v>2</v>
      </c>
      <c r="B105" s="61" t="s">
        <v>292</v>
      </c>
      <c r="C105" s="62" t="s">
        <v>293</v>
      </c>
      <c r="D105" s="66">
        <f>D106+D108</f>
        <v>565865</v>
      </c>
      <c r="E105" s="66">
        <f>E106+E108</f>
        <v>565865</v>
      </c>
      <c r="F105" s="66">
        <f>F106+F108</f>
        <v>565865</v>
      </c>
    </row>
    <row r="106" spans="1:6" ht="24" x14ac:dyDescent="0.2">
      <c r="A106" s="31">
        <f t="shared" si="2"/>
        <v>3</v>
      </c>
      <c r="B106" s="64" t="s">
        <v>294</v>
      </c>
      <c r="C106" s="65" t="s">
        <v>295</v>
      </c>
      <c r="D106" s="66">
        <f>D107</f>
        <v>565865</v>
      </c>
      <c r="E106" s="66">
        <f>E107</f>
        <v>565865</v>
      </c>
      <c r="F106" s="66">
        <f>F107</f>
        <v>565865</v>
      </c>
    </row>
    <row r="107" spans="1:6" x14ac:dyDescent="0.2">
      <c r="A107" s="31">
        <f t="shared" si="2"/>
        <v>4</v>
      </c>
      <c r="B107" s="67">
        <v>4551</v>
      </c>
      <c r="C107" s="68" t="s">
        <v>295</v>
      </c>
      <c r="D107" s="66">
        <v>565865</v>
      </c>
      <c r="E107" s="66">
        <v>565865</v>
      </c>
      <c r="F107" s="66">
        <v>565865</v>
      </c>
    </row>
    <row r="108" spans="1:6" ht="24" x14ac:dyDescent="0.2">
      <c r="B108" s="64">
        <v>452</v>
      </c>
      <c r="C108" s="65" t="s">
        <v>296</v>
      </c>
      <c r="D108" s="66">
        <v>0</v>
      </c>
      <c r="E108" s="66">
        <v>0</v>
      </c>
      <c r="F108" s="66">
        <v>0</v>
      </c>
    </row>
    <row r="109" spans="1:6" x14ac:dyDescent="0.2">
      <c r="B109" s="67" t="s">
        <v>297</v>
      </c>
      <c r="C109" s="68" t="s">
        <v>296</v>
      </c>
      <c r="D109" s="66"/>
      <c r="E109" s="66"/>
      <c r="F109" s="66"/>
    </row>
    <row r="110" spans="1:6" ht="25.5" x14ac:dyDescent="0.2">
      <c r="B110" s="61" t="s">
        <v>298</v>
      </c>
      <c r="C110" s="62" t="s">
        <v>299</v>
      </c>
      <c r="D110" s="66">
        <f>D111+D114</f>
        <v>0</v>
      </c>
      <c r="E110" s="66">
        <f>E111+E114</f>
        <v>0</v>
      </c>
      <c r="F110" s="66">
        <f>F111+F114</f>
        <v>0</v>
      </c>
    </row>
    <row r="111" spans="1:6" x14ac:dyDescent="0.2">
      <c r="B111" s="61" t="s">
        <v>300</v>
      </c>
      <c r="C111" s="62" t="s">
        <v>301</v>
      </c>
      <c r="D111" s="66">
        <f t="shared" ref="D111:F112" si="4">D112</f>
        <v>0</v>
      </c>
      <c r="E111" s="66">
        <f t="shared" si="4"/>
        <v>0</v>
      </c>
      <c r="F111" s="66">
        <f t="shared" si="4"/>
        <v>0</v>
      </c>
    </row>
    <row r="112" spans="1:6" ht="24" x14ac:dyDescent="0.2">
      <c r="B112" s="64" t="s">
        <v>302</v>
      </c>
      <c r="C112" s="65" t="s">
        <v>303</v>
      </c>
      <c r="D112" s="66">
        <f t="shared" si="4"/>
        <v>0</v>
      </c>
      <c r="E112" s="66">
        <f t="shared" si="4"/>
        <v>0</v>
      </c>
      <c r="F112" s="66">
        <f t="shared" si="4"/>
        <v>0</v>
      </c>
    </row>
    <row r="113" spans="2:6" ht="22.5" x14ac:dyDescent="0.2">
      <c r="B113" s="67" t="s">
        <v>304</v>
      </c>
      <c r="C113" s="68" t="s">
        <v>303</v>
      </c>
      <c r="D113" s="66"/>
      <c r="E113" s="66"/>
      <c r="F113" s="66"/>
    </row>
    <row r="114" spans="2:6" ht="25.5" x14ac:dyDescent="0.2">
      <c r="B114" s="61" t="s">
        <v>305</v>
      </c>
      <c r="C114" s="62" t="s">
        <v>306</v>
      </c>
      <c r="D114" s="66">
        <f t="shared" ref="D114:F115" si="5">D115</f>
        <v>0</v>
      </c>
      <c r="E114" s="66">
        <f t="shared" si="5"/>
        <v>0</v>
      </c>
      <c r="F114" s="66">
        <f t="shared" si="5"/>
        <v>0</v>
      </c>
    </row>
    <row r="115" spans="2:6" ht="36" x14ac:dyDescent="0.2">
      <c r="B115" s="64" t="s">
        <v>307</v>
      </c>
      <c r="C115" s="65" t="s">
        <v>308</v>
      </c>
      <c r="D115" s="66">
        <f t="shared" si="5"/>
        <v>0</v>
      </c>
      <c r="E115" s="66">
        <f t="shared" si="5"/>
        <v>0</v>
      </c>
      <c r="F115" s="66">
        <f t="shared" si="5"/>
        <v>0</v>
      </c>
    </row>
    <row r="116" spans="2:6" ht="22.5" x14ac:dyDescent="0.2">
      <c r="B116" s="67" t="s">
        <v>309</v>
      </c>
      <c r="C116" s="68" t="s">
        <v>310</v>
      </c>
      <c r="D116" s="66"/>
      <c r="E116" s="66"/>
      <c r="F116" s="66"/>
    </row>
  </sheetData>
  <autoFilter ref="A2:F116"/>
  <mergeCells count="1">
    <mergeCell ref="C1:F1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8"/>
  <sheetViews>
    <sheetView view="pageBreakPreview" zoomScaleNormal="100" workbookViewId="0">
      <selection activeCell="A44" sqref="A44"/>
    </sheetView>
  </sheetViews>
  <sheetFormatPr defaultRowHeight="12.75" x14ac:dyDescent="0.2"/>
  <cols>
    <col min="1" max="1" width="16" style="70" customWidth="1"/>
    <col min="2" max="3" width="17.5703125" style="70" customWidth="1"/>
    <col min="4" max="4" width="17.5703125" style="71" customWidth="1"/>
    <col min="5" max="8" width="17.5703125" style="1" customWidth="1"/>
    <col min="9" max="9" width="18.85546875" style="1" customWidth="1"/>
    <col min="10" max="10" width="14.28515625" style="1" customWidth="1"/>
    <col min="11" max="11" width="7.85546875" style="1" customWidth="1"/>
    <col min="12" max="1025" width="11.42578125" style="1" customWidth="1"/>
  </cols>
  <sheetData>
    <row r="1" spans="1:9" ht="24" customHeight="1" x14ac:dyDescent="0.2">
      <c r="A1" s="162" t="s">
        <v>311</v>
      </c>
      <c r="B1" s="162"/>
      <c r="C1" s="162"/>
      <c r="D1" s="162"/>
      <c r="E1" s="162"/>
      <c r="F1" s="162"/>
      <c r="G1" s="162"/>
      <c r="H1" s="162"/>
    </row>
    <row r="2" spans="1:9" s="73" customFormat="1" x14ac:dyDescent="0.2">
      <c r="A2" s="72"/>
      <c r="I2" s="74" t="s">
        <v>312</v>
      </c>
    </row>
    <row r="3" spans="1:9" s="73" customFormat="1" ht="25.5" x14ac:dyDescent="0.2">
      <c r="A3" s="75" t="s">
        <v>313</v>
      </c>
      <c r="B3" s="159" t="s">
        <v>324</v>
      </c>
      <c r="C3" s="159"/>
      <c r="D3" s="159"/>
      <c r="E3" s="159"/>
      <c r="F3" s="159"/>
      <c r="G3" s="159"/>
      <c r="H3" s="159"/>
      <c r="I3" s="159"/>
    </row>
    <row r="4" spans="1:9" s="73" customFormat="1" ht="89.25" x14ac:dyDescent="0.2">
      <c r="A4" s="76" t="s">
        <v>314</v>
      </c>
      <c r="B4" s="77" t="s">
        <v>315</v>
      </c>
      <c r="C4" s="78" t="s">
        <v>316</v>
      </c>
      <c r="D4" s="78" t="s">
        <v>317</v>
      </c>
      <c r="E4" s="78" t="s">
        <v>318</v>
      </c>
      <c r="F4" s="78" t="s">
        <v>319</v>
      </c>
      <c r="G4" s="78" t="s">
        <v>320</v>
      </c>
      <c r="H4" s="79" t="s">
        <v>321</v>
      </c>
      <c r="I4" s="80" t="s">
        <v>322</v>
      </c>
    </row>
    <row r="5" spans="1:9" s="73" customFormat="1" x14ac:dyDescent="0.2">
      <c r="A5" s="81">
        <v>6413</v>
      </c>
      <c r="B5" s="82"/>
      <c r="C5" s="83">
        <v>200</v>
      </c>
      <c r="D5" s="84"/>
      <c r="E5" s="85"/>
      <c r="F5" s="85"/>
      <c r="G5" s="86"/>
      <c r="H5" s="86"/>
      <c r="I5" s="87"/>
    </row>
    <row r="6" spans="1:9" s="73" customFormat="1" x14ac:dyDescent="0.2">
      <c r="A6" s="88">
        <v>6526</v>
      </c>
      <c r="B6" s="89"/>
      <c r="C6" s="90">
        <v>9635500</v>
      </c>
      <c r="D6" s="90"/>
      <c r="E6" s="90"/>
      <c r="F6" s="90"/>
      <c r="G6" s="91"/>
      <c r="H6" s="91"/>
      <c r="I6" s="92"/>
    </row>
    <row r="7" spans="1:9" s="73" customFormat="1" x14ac:dyDescent="0.2">
      <c r="A7" s="88">
        <v>6615</v>
      </c>
      <c r="B7" s="89"/>
      <c r="C7" s="90">
        <v>12500</v>
      </c>
      <c r="D7" s="90"/>
      <c r="E7" s="90"/>
      <c r="F7" s="90"/>
      <c r="G7" s="91"/>
      <c r="H7" s="91"/>
      <c r="I7" s="92"/>
    </row>
    <row r="8" spans="1:9" s="73" customFormat="1" x14ac:dyDescent="0.2">
      <c r="A8" s="93">
        <v>922</v>
      </c>
      <c r="B8" s="89"/>
      <c r="C8" s="90"/>
      <c r="D8" s="90"/>
      <c r="E8" s="90"/>
      <c r="F8" s="90"/>
      <c r="G8" s="91"/>
      <c r="H8" s="91"/>
      <c r="I8" s="92"/>
    </row>
    <row r="9" spans="1:9" s="73" customFormat="1" x14ac:dyDescent="0.2">
      <c r="A9" s="94">
        <v>6361</v>
      </c>
      <c r="B9" s="89"/>
      <c r="C9" s="90"/>
      <c r="D9" s="90"/>
      <c r="E9" s="90">
        <v>6000</v>
      </c>
      <c r="F9" s="90"/>
      <c r="G9" s="91"/>
      <c r="H9" s="91"/>
      <c r="I9" s="92"/>
    </row>
    <row r="10" spans="1:9" s="73" customFormat="1" x14ac:dyDescent="0.2">
      <c r="A10" s="94">
        <v>6711</v>
      </c>
      <c r="B10" s="89">
        <v>1265043</v>
      </c>
      <c r="C10" s="90"/>
      <c r="D10" s="90" t="s">
        <v>126</v>
      </c>
      <c r="E10" s="90"/>
      <c r="F10" s="90"/>
      <c r="G10" s="91"/>
      <c r="H10" s="91"/>
      <c r="I10" s="92"/>
    </row>
    <row r="11" spans="1:9" s="73" customFormat="1" x14ac:dyDescent="0.2">
      <c r="A11" s="94">
        <v>6712</v>
      </c>
      <c r="B11" s="89">
        <v>565865</v>
      </c>
      <c r="C11" s="90"/>
      <c r="D11" s="90"/>
      <c r="E11" s="90"/>
      <c r="F11" s="90"/>
      <c r="G11" s="91"/>
      <c r="H11" s="91"/>
      <c r="I11" s="92"/>
    </row>
    <row r="12" spans="1:9" s="73" customFormat="1" x14ac:dyDescent="0.2">
      <c r="A12" s="94"/>
      <c r="B12" s="89"/>
      <c r="C12" s="90"/>
      <c r="D12" s="90"/>
      <c r="E12" s="90"/>
      <c r="F12" s="90"/>
      <c r="G12" s="91"/>
      <c r="H12" s="91"/>
      <c r="I12" s="92"/>
    </row>
    <row r="13" spans="1:9" s="73" customFormat="1" x14ac:dyDescent="0.2">
      <c r="A13" s="95"/>
      <c r="B13" s="96"/>
      <c r="C13" s="97"/>
      <c r="D13" s="97"/>
      <c r="E13" s="97"/>
      <c r="F13" s="97"/>
      <c r="G13" s="98"/>
      <c r="H13" s="98"/>
      <c r="I13" s="99"/>
    </row>
    <row r="14" spans="1:9" s="73" customFormat="1" ht="30" customHeight="1" x14ac:dyDescent="0.2">
      <c r="A14" s="100" t="s">
        <v>323</v>
      </c>
      <c r="B14" s="101">
        <v>1830908</v>
      </c>
      <c r="C14" s="102">
        <v>9648200</v>
      </c>
      <c r="D14" s="103"/>
      <c r="E14" s="102">
        <v>6000</v>
      </c>
      <c r="F14" s="103">
        <f>+F6</f>
        <v>0</v>
      </c>
      <c r="G14" s="102">
        <v>0</v>
      </c>
      <c r="H14" s="104">
        <v>0</v>
      </c>
      <c r="I14" s="104"/>
    </row>
    <row r="15" spans="1:9" s="73" customFormat="1" ht="28.5" customHeight="1" x14ac:dyDescent="0.2">
      <c r="A15" s="100" t="s">
        <v>357</v>
      </c>
      <c r="B15" s="160">
        <f>B14+C14+D14+E14+F14+G14+I14</f>
        <v>11485108</v>
      </c>
      <c r="C15" s="160"/>
      <c r="D15" s="160"/>
      <c r="E15" s="160"/>
      <c r="F15" s="160"/>
      <c r="G15" s="160"/>
      <c r="H15" s="160"/>
      <c r="I15" s="160"/>
    </row>
    <row r="16" spans="1:9" x14ac:dyDescent="0.2">
      <c r="A16" s="105"/>
      <c r="B16" s="105"/>
      <c r="C16" s="105"/>
      <c r="D16" s="106"/>
      <c r="E16" s="107"/>
      <c r="H16" s="74"/>
    </row>
    <row r="17" spans="1:9" ht="24" customHeight="1" x14ac:dyDescent="0.2">
      <c r="A17" s="108" t="s">
        <v>313</v>
      </c>
      <c r="B17" s="159" t="s">
        <v>325</v>
      </c>
      <c r="C17" s="159"/>
      <c r="D17" s="159"/>
      <c r="E17" s="159"/>
      <c r="F17" s="159"/>
      <c r="G17" s="159"/>
      <c r="H17" s="159"/>
      <c r="I17" s="159"/>
    </row>
    <row r="18" spans="1:9" ht="89.25" x14ac:dyDescent="0.2">
      <c r="A18" s="109" t="s">
        <v>314</v>
      </c>
      <c r="B18" s="77" t="s">
        <v>315</v>
      </c>
      <c r="C18" s="78" t="s">
        <v>316</v>
      </c>
      <c r="D18" s="78" t="s">
        <v>317</v>
      </c>
      <c r="E18" s="78" t="s">
        <v>318</v>
      </c>
      <c r="F18" s="78" t="s">
        <v>319</v>
      </c>
      <c r="G18" s="78" t="s">
        <v>320</v>
      </c>
      <c r="H18" s="79" t="s">
        <v>321</v>
      </c>
      <c r="I18" s="80" t="s">
        <v>322</v>
      </c>
    </row>
    <row r="19" spans="1:9" x14ac:dyDescent="0.2">
      <c r="A19" s="81">
        <v>6413</v>
      </c>
      <c r="B19" s="82"/>
      <c r="C19" s="83">
        <v>200</v>
      </c>
      <c r="D19" s="84"/>
      <c r="E19" s="85"/>
      <c r="F19" s="85"/>
      <c r="G19" s="86"/>
      <c r="H19" s="86"/>
      <c r="I19" s="87"/>
    </row>
    <row r="20" spans="1:9" x14ac:dyDescent="0.2">
      <c r="A20" s="88">
        <v>6526</v>
      </c>
      <c r="B20" s="89"/>
      <c r="C20" s="90">
        <v>9640500</v>
      </c>
      <c r="D20" s="90"/>
      <c r="E20" s="90"/>
      <c r="F20" s="90"/>
      <c r="G20" s="91"/>
      <c r="H20" s="91"/>
      <c r="I20" s="92"/>
    </row>
    <row r="21" spans="1:9" x14ac:dyDescent="0.2">
      <c r="A21" s="88">
        <v>6615</v>
      </c>
      <c r="B21" s="89"/>
      <c r="C21" s="90">
        <v>12500</v>
      </c>
      <c r="D21" s="90"/>
      <c r="E21" s="90"/>
      <c r="F21" s="90"/>
      <c r="G21" s="91"/>
      <c r="H21" s="91"/>
      <c r="I21" s="92"/>
    </row>
    <row r="22" spans="1:9" x14ac:dyDescent="0.2">
      <c r="A22" s="93">
        <v>922</v>
      </c>
      <c r="B22" s="89"/>
      <c r="C22" s="90"/>
      <c r="D22" s="90"/>
      <c r="E22" s="90"/>
      <c r="F22" s="90"/>
      <c r="G22" s="91"/>
      <c r="H22" s="91"/>
      <c r="I22" s="92"/>
    </row>
    <row r="23" spans="1:9" x14ac:dyDescent="0.2">
      <c r="A23" s="94">
        <v>6361</v>
      </c>
      <c r="B23" s="89"/>
      <c r="C23" s="90"/>
      <c r="D23" s="90"/>
      <c r="E23" s="90">
        <v>6000</v>
      </c>
      <c r="F23" s="90"/>
      <c r="G23" s="91"/>
      <c r="H23" s="91"/>
      <c r="I23" s="92"/>
    </row>
    <row r="24" spans="1:9" x14ac:dyDescent="0.2">
      <c r="A24" s="94">
        <v>6711</v>
      </c>
      <c r="B24" s="89">
        <v>1265043</v>
      </c>
      <c r="C24" s="90"/>
      <c r="D24" s="90"/>
      <c r="E24" s="90"/>
      <c r="F24" s="90"/>
      <c r="G24" s="91"/>
      <c r="H24" s="91"/>
      <c r="I24" s="92"/>
    </row>
    <row r="25" spans="1:9" x14ac:dyDescent="0.2">
      <c r="A25" s="94">
        <v>6712</v>
      </c>
      <c r="B25" s="89">
        <v>565865</v>
      </c>
      <c r="C25" s="90"/>
      <c r="D25" s="90"/>
      <c r="E25" s="90"/>
      <c r="F25" s="90"/>
      <c r="G25" s="91"/>
      <c r="H25" s="91"/>
      <c r="I25" s="92"/>
    </row>
    <row r="26" spans="1:9" x14ac:dyDescent="0.2">
      <c r="A26" s="94"/>
      <c r="B26" s="89"/>
      <c r="C26" s="90"/>
      <c r="D26" s="90"/>
      <c r="E26" s="90"/>
      <c r="F26" s="90"/>
      <c r="G26" s="91"/>
      <c r="H26" s="91"/>
      <c r="I26" s="92"/>
    </row>
    <row r="27" spans="1:9" x14ac:dyDescent="0.2">
      <c r="A27" s="95"/>
      <c r="B27" s="96"/>
      <c r="C27" s="97"/>
      <c r="D27" s="97"/>
      <c r="E27" s="97"/>
      <c r="F27" s="97"/>
      <c r="G27" s="98"/>
      <c r="H27" s="98"/>
      <c r="I27" s="99"/>
    </row>
    <row r="28" spans="1:9" s="73" customFormat="1" ht="30" customHeight="1" x14ac:dyDescent="0.2">
      <c r="A28" s="100" t="s">
        <v>323</v>
      </c>
      <c r="B28" s="101">
        <v>1830908</v>
      </c>
      <c r="C28" s="102">
        <v>9653200</v>
      </c>
      <c r="D28" s="103">
        <f>D19</f>
        <v>0</v>
      </c>
      <c r="E28" s="102">
        <v>6000</v>
      </c>
      <c r="F28" s="103">
        <f>+F20</f>
        <v>0</v>
      </c>
      <c r="G28" s="102">
        <v>0</v>
      </c>
      <c r="H28" s="104">
        <v>0</v>
      </c>
      <c r="I28" s="104">
        <v>0</v>
      </c>
    </row>
    <row r="29" spans="1:9" s="73" customFormat="1" ht="28.5" customHeight="1" x14ac:dyDescent="0.2">
      <c r="A29" s="100" t="s">
        <v>365</v>
      </c>
      <c r="B29" s="160">
        <f>B28+C28+D28+E28+F28+G28+I28</f>
        <v>11490108</v>
      </c>
      <c r="C29" s="160"/>
      <c r="D29" s="160"/>
      <c r="E29" s="160"/>
      <c r="F29" s="160"/>
      <c r="G29" s="160"/>
      <c r="H29" s="160"/>
      <c r="I29" s="160"/>
    </row>
    <row r="30" spans="1:9" x14ac:dyDescent="0.2">
      <c r="D30" s="110"/>
      <c r="E30" s="111"/>
    </row>
    <row r="31" spans="1:9" ht="25.5" x14ac:dyDescent="0.2">
      <c r="A31" s="108" t="s">
        <v>313</v>
      </c>
      <c r="B31" s="159" t="s">
        <v>358</v>
      </c>
      <c r="C31" s="159"/>
      <c r="D31" s="159"/>
      <c r="E31" s="159"/>
      <c r="F31" s="159"/>
      <c r="G31" s="159"/>
      <c r="H31" s="159"/>
      <c r="I31" s="159"/>
    </row>
    <row r="32" spans="1:9" ht="89.25" x14ac:dyDescent="0.2">
      <c r="A32" s="109" t="s">
        <v>314</v>
      </c>
      <c r="B32" s="77" t="s">
        <v>315</v>
      </c>
      <c r="C32" s="78" t="s">
        <v>316</v>
      </c>
      <c r="D32" s="78" t="s">
        <v>317</v>
      </c>
      <c r="E32" s="78" t="s">
        <v>318</v>
      </c>
      <c r="F32" s="78" t="s">
        <v>319</v>
      </c>
      <c r="G32" s="78" t="s">
        <v>320</v>
      </c>
      <c r="H32" s="79" t="s">
        <v>321</v>
      </c>
      <c r="I32" s="80" t="s">
        <v>322</v>
      </c>
    </row>
    <row r="33" spans="1:9" x14ac:dyDescent="0.2">
      <c r="A33" s="81">
        <v>6413</v>
      </c>
      <c r="B33" s="82"/>
      <c r="C33" s="83">
        <v>200</v>
      </c>
      <c r="D33" s="84"/>
      <c r="E33" s="85"/>
      <c r="F33" s="85"/>
      <c r="G33" s="86"/>
      <c r="H33" s="86"/>
      <c r="I33" s="87"/>
    </row>
    <row r="34" spans="1:9" x14ac:dyDescent="0.2">
      <c r="A34" s="88">
        <v>6526</v>
      </c>
      <c r="B34" s="89"/>
      <c r="C34" s="90">
        <v>9642500</v>
      </c>
      <c r="D34" s="90"/>
      <c r="E34" s="90"/>
      <c r="F34" s="90"/>
      <c r="G34" s="91"/>
      <c r="H34" s="91"/>
      <c r="I34" s="92"/>
    </row>
    <row r="35" spans="1:9" x14ac:dyDescent="0.2">
      <c r="A35" s="88">
        <v>6615</v>
      </c>
      <c r="B35" s="89"/>
      <c r="C35" s="90">
        <v>12500</v>
      </c>
      <c r="D35" s="90"/>
      <c r="E35" s="90"/>
      <c r="F35" s="90"/>
      <c r="G35" s="91"/>
      <c r="H35" s="91"/>
      <c r="I35" s="92"/>
    </row>
    <row r="36" spans="1:9" x14ac:dyDescent="0.2">
      <c r="A36" s="93">
        <v>922</v>
      </c>
      <c r="B36" s="89"/>
      <c r="C36" s="90"/>
      <c r="D36" s="90"/>
      <c r="E36" s="90"/>
      <c r="F36" s="90"/>
      <c r="G36" s="91"/>
      <c r="H36" s="91"/>
      <c r="I36" s="92"/>
    </row>
    <row r="37" spans="1:9" x14ac:dyDescent="0.2">
      <c r="A37" s="94">
        <v>6361</v>
      </c>
      <c r="B37" s="89"/>
      <c r="C37" s="90"/>
      <c r="D37" s="90"/>
      <c r="E37" s="90">
        <v>6000</v>
      </c>
      <c r="F37" s="90"/>
      <c r="G37" s="91"/>
      <c r="H37" s="91"/>
      <c r="I37" s="92"/>
    </row>
    <row r="38" spans="1:9" ht="13.5" customHeight="1" x14ac:dyDescent="0.2">
      <c r="A38" s="94">
        <v>6711</v>
      </c>
      <c r="B38" s="89">
        <v>1265043</v>
      </c>
      <c r="C38" s="90"/>
      <c r="D38" s="90"/>
      <c r="E38" s="90"/>
      <c r="F38" s="90"/>
      <c r="G38" s="91"/>
      <c r="H38" s="91"/>
      <c r="I38" s="92"/>
    </row>
    <row r="39" spans="1:9" ht="13.5" customHeight="1" x14ac:dyDescent="0.2">
      <c r="A39" s="94">
        <v>6712</v>
      </c>
      <c r="B39" s="89">
        <v>565865</v>
      </c>
      <c r="C39" s="90"/>
      <c r="D39" s="90"/>
      <c r="E39" s="90"/>
      <c r="F39" s="90"/>
      <c r="G39" s="91"/>
      <c r="H39" s="91"/>
      <c r="I39" s="92"/>
    </row>
    <row r="40" spans="1:9" ht="13.5" customHeight="1" x14ac:dyDescent="0.2">
      <c r="A40" s="94"/>
      <c r="B40" s="89"/>
      <c r="C40" s="90"/>
      <c r="D40" s="90"/>
      <c r="E40" s="90"/>
      <c r="F40" s="90"/>
      <c r="G40" s="91"/>
      <c r="H40" s="91"/>
      <c r="I40" s="92"/>
    </row>
    <row r="41" spans="1:9" x14ac:dyDescent="0.2">
      <c r="A41" s="95"/>
      <c r="B41" s="96"/>
      <c r="C41" s="97"/>
      <c r="D41" s="97"/>
      <c r="E41" s="97"/>
      <c r="F41" s="97"/>
      <c r="G41" s="98"/>
      <c r="H41" s="98"/>
      <c r="I41" s="99"/>
    </row>
    <row r="42" spans="1:9" s="73" customFormat="1" ht="30" customHeight="1" x14ac:dyDescent="0.2">
      <c r="A42" s="100" t="s">
        <v>323</v>
      </c>
      <c r="B42" s="101">
        <v>1830908</v>
      </c>
      <c r="C42" s="102">
        <v>9655200</v>
      </c>
      <c r="D42" s="103">
        <f>D33</f>
        <v>0</v>
      </c>
      <c r="E42" s="102">
        <v>6000</v>
      </c>
      <c r="F42" s="103">
        <f>+F34</f>
        <v>0</v>
      </c>
      <c r="G42" s="102">
        <v>0</v>
      </c>
      <c r="H42" s="104">
        <v>0</v>
      </c>
      <c r="I42" s="104">
        <v>0</v>
      </c>
    </row>
    <row r="43" spans="1:9" s="73" customFormat="1" ht="28.5" customHeight="1" x14ac:dyDescent="0.2">
      <c r="A43" s="100" t="s">
        <v>366</v>
      </c>
      <c r="B43" s="160">
        <f>B42+C42+D42+E42+F42+G42+I42</f>
        <v>11492108</v>
      </c>
      <c r="C43" s="160"/>
      <c r="D43" s="160"/>
      <c r="E43" s="160"/>
      <c r="F43" s="160"/>
      <c r="G43" s="160"/>
      <c r="H43" s="160"/>
      <c r="I43" s="160"/>
    </row>
    <row r="44" spans="1:9" ht="13.5" customHeight="1" x14ac:dyDescent="0.2">
      <c r="C44" s="112"/>
      <c r="D44" s="110"/>
      <c r="E44" s="112"/>
    </row>
    <row r="45" spans="1:9" ht="13.5" customHeight="1" x14ac:dyDescent="0.2">
      <c r="C45" s="112"/>
      <c r="E45" s="113"/>
    </row>
    <row r="46" spans="1:9" ht="13.5" customHeight="1" x14ac:dyDescent="0.2">
      <c r="D46" s="110"/>
      <c r="E46" s="114"/>
    </row>
    <row r="47" spans="1:9" ht="13.5" customHeight="1" x14ac:dyDescent="0.2">
      <c r="E47" s="70"/>
    </row>
    <row r="48" spans="1:9" ht="13.5" customHeight="1" x14ac:dyDescent="0.2">
      <c r="D48" s="110"/>
      <c r="E48" s="111"/>
    </row>
    <row r="49" spans="2:5" ht="28.5" customHeight="1" x14ac:dyDescent="0.2">
      <c r="C49" s="112"/>
      <c r="D49" s="110"/>
      <c r="E49" s="115"/>
    </row>
    <row r="50" spans="2:5" ht="13.5" customHeight="1" x14ac:dyDescent="0.2">
      <c r="C50" s="112"/>
      <c r="D50" s="110"/>
      <c r="E50" s="113"/>
    </row>
    <row r="51" spans="2:5" ht="13.5" customHeight="1" x14ac:dyDescent="0.2">
      <c r="D51" s="110"/>
      <c r="E51" s="111"/>
    </row>
    <row r="52" spans="2:5" ht="13.5" customHeight="1" x14ac:dyDescent="0.2">
      <c r="D52" s="110"/>
      <c r="E52" s="70"/>
    </row>
    <row r="53" spans="2:5" ht="13.5" customHeight="1" x14ac:dyDescent="0.2">
      <c r="D53" s="110"/>
      <c r="E53" s="111"/>
    </row>
    <row r="54" spans="2:5" ht="22.5" customHeight="1" x14ac:dyDescent="0.2">
      <c r="D54" s="110"/>
      <c r="E54" s="107"/>
    </row>
    <row r="55" spans="2:5" ht="13.5" customHeight="1" x14ac:dyDescent="0.2">
      <c r="D55" s="110"/>
      <c r="E55" s="114"/>
    </row>
    <row r="56" spans="2:5" ht="13.5" customHeight="1" x14ac:dyDescent="0.2">
      <c r="B56" s="112"/>
      <c r="D56" s="110"/>
      <c r="E56" s="116"/>
    </row>
    <row r="57" spans="2:5" ht="13.5" customHeight="1" x14ac:dyDescent="0.2">
      <c r="C57" s="112"/>
      <c r="D57" s="110"/>
      <c r="E57" s="116"/>
    </row>
    <row r="58" spans="2:5" ht="13.5" customHeight="1" x14ac:dyDescent="0.2">
      <c r="C58" s="112"/>
      <c r="E58" s="113"/>
    </row>
    <row r="59" spans="2:5" ht="13.5" customHeight="1" x14ac:dyDescent="0.2">
      <c r="D59" s="110"/>
      <c r="E59" s="111"/>
    </row>
    <row r="60" spans="2:5" ht="13.5" customHeight="1" x14ac:dyDescent="0.2">
      <c r="B60" s="112"/>
      <c r="D60" s="110"/>
      <c r="E60" s="112"/>
    </row>
    <row r="61" spans="2:5" ht="13.5" customHeight="1" x14ac:dyDescent="0.2">
      <c r="C61" s="112"/>
      <c r="D61" s="110"/>
      <c r="E61" s="116"/>
    </row>
    <row r="62" spans="2:5" ht="13.5" customHeight="1" x14ac:dyDescent="0.2">
      <c r="C62" s="112"/>
      <c r="E62" s="113"/>
    </row>
    <row r="63" spans="2:5" ht="13.5" customHeight="1" x14ac:dyDescent="0.2">
      <c r="D63" s="110"/>
      <c r="E63" s="111"/>
    </row>
    <row r="64" spans="2:5" ht="13.5" customHeight="1" x14ac:dyDescent="0.2">
      <c r="C64" s="112"/>
      <c r="D64" s="110"/>
      <c r="E64" s="116"/>
    </row>
    <row r="65" spans="1:5" ht="22.5" customHeight="1" x14ac:dyDescent="0.2">
      <c r="E65" s="107"/>
    </row>
    <row r="66" spans="1:5" ht="13.5" customHeight="1" x14ac:dyDescent="0.2">
      <c r="D66" s="110"/>
      <c r="E66" s="111"/>
    </row>
    <row r="67" spans="1:5" ht="13.5" customHeight="1" x14ac:dyDescent="0.2">
      <c r="E67" s="113"/>
    </row>
    <row r="68" spans="1:5" ht="13.5" customHeight="1" x14ac:dyDescent="0.2">
      <c r="D68" s="110"/>
      <c r="E68" s="111"/>
    </row>
    <row r="69" spans="1:5" ht="13.5" customHeight="1" x14ac:dyDescent="0.2">
      <c r="D69" s="110"/>
      <c r="E69" s="111"/>
    </row>
    <row r="70" spans="1:5" ht="13.5" customHeight="1" x14ac:dyDescent="0.2">
      <c r="A70" s="112"/>
      <c r="D70" s="117"/>
      <c r="E70" s="116"/>
    </row>
    <row r="71" spans="1:5" ht="13.5" customHeight="1" x14ac:dyDescent="0.2">
      <c r="B71" s="112"/>
      <c r="C71" s="112"/>
      <c r="D71" s="118"/>
      <c r="E71" s="116"/>
    </row>
    <row r="72" spans="1:5" ht="13.5" customHeight="1" x14ac:dyDescent="0.2">
      <c r="B72" s="112"/>
      <c r="C72" s="112"/>
      <c r="D72" s="118"/>
      <c r="E72" s="112"/>
    </row>
    <row r="73" spans="1:5" ht="13.5" customHeight="1" x14ac:dyDescent="0.2">
      <c r="B73" s="112"/>
      <c r="C73" s="112"/>
      <c r="E73" s="70"/>
    </row>
    <row r="74" spans="1:5" x14ac:dyDescent="0.2">
      <c r="D74" s="110"/>
      <c r="E74" s="111"/>
    </row>
    <row r="75" spans="1:5" x14ac:dyDescent="0.2">
      <c r="B75" s="112"/>
      <c r="D75" s="110"/>
      <c r="E75" s="116"/>
    </row>
    <row r="76" spans="1:5" x14ac:dyDescent="0.2">
      <c r="C76" s="112"/>
      <c r="D76" s="110"/>
      <c r="E76" s="112"/>
    </row>
    <row r="77" spans="1:5" x14ac:dyDescent="0.2">
      <c r="C77" s="112"/>
      <c r="E77" s="113"/>
    </row>
    <row r="78" spans="1:5" x14ac:dyDescent="0.2">
      <c r="D78" s="110"/>
      <c r="E78" s="111"/>
    </row>
    <row r="79" spans="1:5" x14ac:dyDescent="0.2">
      <c r="D79" s="110"/>
      <c r="E79" s="111"/>
    </row>
    <row r="80" spans="1:5" x14ac:dyDescent="0.2">
      <c r="D80" s="110"/>
      <c r="E80" s="119"/>
    </row>
    <row r="81" spans="1:5" x14ac:dyDescent="0.2">
      <c r="D81" s="110"/>
      <c r="E81" s="111"/>
    </row>
    <row r="82" spans="1:5" x14ac:dyDescent="0.2">
      <c r="D82" s="110"/>
      <c r="E82" s="111"/>
    </row>
    <row r="83" spans="1:5" x14ac:dyDescent="0.2">
      <c r="D83" s="110"/>
      <c r="E83" s="111"/>
    </row>
    <row r="84" spans="1:5" x14ac:dyDescent="0.2">
      <c r="E84" s="113"/>
    </row>
    <row r="85" spans="1:5" x14ac:dyDescent="0.2">
      <c r="D85" s="110"/>
      <c r="E85" s="111"/>
    </row>
    <row r="86" spans="1:5" x14ac:dyDescent="0.2">
      <c r="E86" s="113"/>
    </row>
    <row r="87" spans="1:5" x14ac:dyDescent="0.2">
      <c r="D87" s="110"/>
      <c r="E87" s="111"/>
    </row>
    <row r="88" spans="1:5" x14ac:dyDescent="0.2">
      <c r="D88" s="110"/>
      <c r="E88" s="111"/>
    </row>
    <row r="89" spans="1:5" x14ac:dyDescent="0.2">
      <c r="D89" s="110"/>
      <c r="E89" s="111"/>
    </row>
    <row r="90" spans="1:5" x14ac:dyDescent="0.2">
      <c r="D90" s="110"/>
      <c r="E90" s="111"/>
    </row>
    <row r="91" spans="1:5" ht="28.5" customHeight="1" x14ac:dyDescent="0.2">
      <c r="A91" s="120"/>
      <c r="B91" s="120"/>
      <c r="C91" s="120"/>
      <c r="D91" s="121"/>
      <c r="E91" s="122"/>
    </row>
    <row r="92" spans="1:5" x14ac:dyDescent="0.2">
      <c r="C92" s="112"/>
      <c r="D92" s="110"/>
      <c r="E92" s="112"/>
    </row>
    <row r="93" spans="1:5" x14ac:dyDescent="0.2">
      <c r="E93" s="123"/>
    </row>
    <row r="94" spans="1:5" x14ac:dyDescent="0.2">
      <c r="D94" s="110"/>
      <c r="E94" s="111"/>
    </row>
    <row r="95" spans="1:5" x14ac:dyDescent="0.2">
      <c r="D95" s="110"/>
      <c r="E95" s="119"/>
    </row>
    <row r="96" spans="1:5" x14ac:dyDescent="0.2">
      <c r="D96" s="110"/>
      <c r="E96" s="119"/>
    </row>
    <row r="97" spans="3:5" x14ac:dyDescent="0.2">
      <c r="D97" s="110"/>
      <c r="E97" s="111"/>
    </row>
    <row r="98" spans="3:5" x14ac:dyDescent="0.2">
      <c r="E98" s="113"/>
    </row>
    <row r="99" spans="3:5" x14ac:dyDescent="0.2">
      <c r="D99" s="110"/>
      <c r="E99" s="111"/>
    </row>
    <row r="100" spans="3:5" x14ac:dyDescent="0.2">
      <c r="D100" s="110"/>
      <c r="E100" s="111"/>
    </row>
    <row r="101" spans="3:5" x14ac:dyDescent="0.2">
      <c r="E101" s="113"/>
    </row>
    <row r="102" spans="3:5" x14ac:dyDescent="0.2">
      <c r="D102" s="110"/>
      <c r="E102" s="111"/>
    </row>
    <row r="103" spans="3:5" x14ac:dyDescent="0.2">
      <c r="D103" s="110"/>
      <c r="E103" s="119"/>
    </row>
    <row r="104" spans="3:5" x14ac:dyDescent="0.2">
      <c r="E104" s="123"/>
    </row>
    <row r="105" spans="3:5" x14ac:dyDescent="0.2">
      <c r="D105" s="110"/>
      <c r="E105" s="119"/>
    </row>
    <row r="106" spans="3:5" x14ac:dyDescent="0.2">
      <c r="E106" s="113"/>
    </row>
    <row r="107" spans="3:5" x14ac:dyDescent="0.2">
      <c r="D107" s="110"/>
      <c r="E107" s="111"/>
    </row>
    <row r="108" spans="3:5" x14ac:dyDescent="0.2">
      <c r="C108" s="112"/>
      <c r="D108" s="110"/>
      <c r="E108" s="112"/>
    </row>
    <row r="109" spans="3:5" x14ac:dyDescent="0.2">
      <c r="D109" s="110"/>
      <c r="E109" s="113"/>
    </row>
    <row r="110" spans="3:5" x14ac:dyDescent="0.2">
      <c r="D110" s="110"/>
      <c r="E110" s="119"/>
    </row>
    <row r="111" spans="3:5" x14ac:dyDescent="0.2">
      <c r="C111" s="112"/>
      <c r="D111" s="110"/>
      <c r="E111" s="124"/>
    </row>
    <row r="112" spans="3:5" x14ac:dyDescent="0.2">
      <c r="C112" s="112"/>
      <c r="E112" s="70"/>
    </row>
    <row r="113" spans="1:5" x14ac:dyDescent="0.2">
      <c r="D113" s="110"/>
      <c r="E113" s="111"/>
    </row>
    <row r="114" spans="1:5" x14ac:dyDescent="0.2">
      <c r="E114" s="19"/>
    </row>
    <row r="115" spans="1:5" ht="11.25" customHeight="1" x14ac:dyDescent="0.2">
      <c r="D115" s="110"/>
      <c r="E115" s="119"/>
    </row>
    <row r="116" spans="1:5" ht="24" customHeight="1" x14ac:dyDescent="0.2">
      <c r="B116" s="112"/>
      <c r="D116" s="110"/>
      <c r="E116" s="125"/>
    </row>
    <row r="117" spans="1:5" ht="15" customHeight="1" x14ac:dyDescent="0.2">
      <c r="C117" s="112"/>
      <c r="D117" s="110"/>
      <c r="E117" s="125"/>
    </row>
    <row r="118" spans="1:5" ht="11.25" customHeight="1" x14ac:dyDescent="0.2">
      <c r="E118" s="123"/>
    </row>
    <row r="119" spans="1:5" x14ac:dyDescent="0.2">
      <c r="D119" s="110"/>
      <c r="E119" s="119"/>
    </row>
    <row r="120" spans="1:5" ht="13.5" customHeight="1" x14ac:dyDescent="0.2">
      <c r="B120" s="112"/>
      <c r="D120" s="110"/>
      <c r="E120" s="126"/>
    </row>
    <row r="121" spans="1:5" ht="12.75" customHeight="1" x14ac:dyDescent="0.2">
      <c r="C121" s="112"/>
      <c r="D121" s="110"/>
      <c r="E121" s="112"/>
    </row>
    <row r="122" spans="1:5" ht="12.75" customHeight="1" x14ac:dyDescent="0.2">
      <c r="C122" s="112"/>
      <c r="E122" s="70"/>
    </row>
    <row r="123" spans="1:5" x14ac:dyDescent="0.2">
      <c r="D123" s="110"/>
      <c r="E123" s="111"/>
    </row>
    <row r="124" spans="1:5" x14ac:dyDescent="0.2">
      <c r="C124" s="112"/>
      <c r="D124" s="110"/>
      <c r="E124" s="124"/>
    </row>
    <row r="125" spans="1:5" x14ac:dyDescent="0.2">
      <c r="E125" s="123"/>
    </row>
    <row r="126" spans="1:5" x14ac:dyDescent="0.2">
      <c r="D126" s="110"/>
      <c r="E126" s="119"/>
    </row>
    <row r="127" spans="1:5" x14ac:dyDescent="0.2">
      <c r="D127" s="110"/>
      <c r="E127" s="111"/>
    </row>
    <row r="128" spans="1:5" ht="19.5" customHeight="1" x14ac:dyDescent="0.2">
      <c r="A128" s="116"/>
      <c r="B128" s="105"/>
      <c r="C128" s="105"/>
      <c r="D128" s="105"/>
      <c r="E128" s="116"/>
    </row>
    <row r="129" spans="1:5" ht="15" customHeight="1" x14ac:dyDescent="0.2">
      <c r="A129" s="112"/>
      <c r="D129" s="117"/>
      <c r="E129" s="116"/>
    </row>
    <row r="130" spans="1:5" x14ac:dyDescent="0.2">
      <c r="A130" s="112"/>
      <c r="B130" s="112"/>
      <c r="D130" s="117"/>
      <c r="E130" s="112"/>
    </row>
    <row r="131" spans="1:5" x14ac:dyDescent="0.2">
      <c r="C131" s="112"/>
      <c r="D131" s="110"/>
      <c r="E131" s="116"/>
    </row>
    <row r="132" spans="1:5" x14ac:dyDescent="0.2">
      <c r="E132" s="113"/>
    </row>
    <row r="133" spans="1:5" x14ac:dyDescent="0.2">
      <c r="B133" s="112"/>
      <c r="D133" s="110"/>
      <c r="E133" s="112"/>
    </row>
    <row r="134" spans="1:5" x14ac:dyDescent="0.2">
      <c r="C134" s="112"/>
      <c r="D134" s="110"/>
      <c r="E134" s="112"/>
    </row>
    <row r="135" spans="1:5" x14ac:dyDescent="0.2">
      <c r="E135" s="70"/>
    </row>
    <row r="136" spans="1:5" ht="22.5" customHeight="1" x14ac:dyDescent="0.2">
      <c r="C136" s="112"/>
      <c r="D136" s="110"/>
      <c r="E136" s="115"/>
    </row>
    <row r="137" spans="1:5" x14ac:dyDescent="0.2">
      <c r="D137" s="110"/>
      <c r="E137" s="70"/>
    </row>
    <row r="138" spans="1:5" x14ac:dyDescent="0.2">
      <c r="B138" s="112"/>
      <c r="D138" s="110"/>
      <c r="E138" s="116"/>
    </row>
    <row r="139" spans="1:5" x14ac:dyDescent="0.2">
      <c r="C139" s="112"/>
      <c r="D139" s="110"/>
      <c r="E139" s="116"/>
    </row>
    <row r="140" spans="1:5" x14ac:dyDescent="0.2">
      <c r="E140" s="113"/>
    </row>
    <row r="141" spans="1:5" ht="13.5" customHeight="1" x14ac:dyDescent="0.2">
      <c r="A141" s="112"/>
      <c r="D141" s="117"/>
      <c r="E141" s="116"/>
    </row>
    <row r="142" spans="1:5" ht="13.5" customHeight="1" x14ac:dyDescent="0.2">
      <c r="B142" s="112"/>
      <c r="D142" s="110"/>
      <c r="E142" s="116"/>
    </row>
    <row r="143" spans="1:5" ht="13.5" customHeight="1" x14ac:dyDescent="0.2">
      <c r="C143" s="112"/>
      <c r="D143" s="110"/>
      <c r="E143" s="112"/>
    </row>
    <row r="144" spans="1:5" x14ac:dyDescent="0.2">
      <c r="C144" s="112"/>
      <c r="E144" s="113"/>
    </row>
    <row r="145" spans="1:5" x14ac:dyDescent="0.2">
      <c r="C145" s="112"/>
      <c r="D145" s="110"/>
      <c r="E145" s="112"/>
    </row>
    <row r="146" spans="1:5" x14ac:dyDescent="0.2">
      <c r="E146" s="123"/>
    </row>
    <row r="147" spans="1:5" x14ac:dyDescent="0.2">
      <c r="C147" s="112"/>
      <c r="D147" s="110"/>
      <c r="E147" s="124"/>
    </row>
    <row r="148" spans="1:5" x14ac:dyDescent="0.2">
      <c r="C148" s="112"/>
      <c r="E148" s="70"/>
    </row>
    <row r="149" spans="1:5" x14ac:dyDescent="0.2">
      <c r="E149" s="123"/>
    </row>
    <row r="150" spans="1:5" x14ac:dyDescent="0.2">
      <c r="B150" s="112"/>
      <c r="D150" s="110"/>
      <c r="E150" s="126"/>
    </row>
    <row r="151" spans="1:5" x14ac:dyDescent="0.2">
      <c r="C151" s="112"/>
      <c r="D151" s="110"/>
      <c r="E151" s="112"/>
    </row>
    <row r="152" spans="1:5" x14ac:dyDescent="0.2">
      <c r="C152" s="112"/>
      <c r="E152" s="70"/>
    </row>
    <row r="153" spans="1:5" x14ac:dyDescent="0.2">
      <c r="C153" s="112"/>
      <c r="E153" s="70"/>
    </row>
    <row r="154" spans="1:5" x14ac:dyDescent="0.2">
      <c r="D154" s="110"/>
      <c r="E154" s="111"/>
    </row>
    <row r="155" spans="1:5" ht="18" customHeight="1" x14ac:dyDescent="0.2">
      <c r="A155" s="161"/>
      <c r="B155" s="161"/>
      <c r="C155" s="161"/>
      <c r="D155" s="161"/>
      <c r="E155" s="161"/>
    </row>
    <row r="156" spans="1:5" ht="28.5" customHeight="1" x14ac:dyDescent="0.2">
      <c r="A156" s="120"/>
      <c r="B156" s="120"/>
      <c r="C156" s="120"/>
      <c r="D156" s="121"/>
      <c r="E156" s="122"/>
    </row>
    <row r="160" spans="1:5" ht="17.25" customHeight="1" x14ac:dyDescent="0.2"/>
    <row r="161" ht="13.5" customHeight="1" x14ac:dyDescent="0.2"/>
    <row r="167" ht="22.5" customHeight="1" x14ac:dyDescent="0.2"/>
    <row r="168" ht="22.5" customHeight="1" x14ac:dyDescent="0.2"/>
  </sheetData>
  <mergeCells count="8">
    <mergeCell ref="B31:I31"/>
    <mergeCell ref="B43:I43"/>
    <mergeCell ref="A155:E155"/>
    <mergeCell ref="A1:H1"/>
    <mergeCell ref="B3:I3"/>
    <mergeCell ref="B15:I15"/>
    <mergeCell ref="B17:I17"/>
    <mergeCell ref="B29:I29"/>
  </mergeCells>
  <printOptions horizontalCentered="1"/>
  <pageMargins left="0.196527777777778" right="0.196527777777778" top="0.43333333333333302" bottom="0.39374999999999999" header="0.51180555555555496" footer="0.31527777777777799"/>
  <pageSetup paperSize="9" scale="88" firstPageNumber="2" orientation="landscape" useFirstPageNumber="1" horizontalDpi="300" verticalDpi="300" r:id="rId1"/>
  <headerFooter>
    <oddFooter>&amp;R&amp;P</oddFooter>
  </headerFooter>
  <rowBreaks count="3" manualBreakCount="3">
    <brk id="15" max="16383" man="1"/>
    <brk id="89" max="16383" man="1"/>
    <brk id="15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view="pageBreakPreview" zoomScaleNormal="100" workbookViewId="0">
      <selection activeCell="D20" sqref="D20"/>
    </sheetView>
  </sheetViews>
  <sheetFormatPr defaultRowHeight="12.75" x14ac:dyDescent="0.2"/>
  <cols>
    <col min="1" max="1" width="10.42578125" style="127" customWidth="1"/>
    <col min="2" max="2" width="37.5703125" style="128" customWidth="1"/>
    <col min="3" max="3" width="12.5703125" style="129" customWidth="1"/>
    <col min="4" max="4" width="14.5703125" style="129" customWidth="1"/>
    <col min="5" max="5" width="13.5703125" style="129" customWidth="1"/>
    <col min="6" max="6" width="13" style="129" customWidth="1"/>
    <col min="7" max="7" width="11.42578125" style="129" customWidth="1"/>
    <col min="8" max="8" width="10.7109375" style="129" customWidth="1"/>
    <col min="9" max="12" width="11.5703125" style="129" hidden="1"/>
    <col min="13" max="15" width="11.5703125" style="129"/>
    <col min="16" max="16" width="12.28515625" style="129" customWidth="1"/>
    <col min="17" max="17" width="11.42578125" style="129" customWidth="1"/>
    <col min="18" max="18" width="12.42578125" style="129" customWidth="1"/>
    <col min="19" max="19" width="10.140625" style="129" customWidth="1"/>
    <col min="20" max="20" width="7.140625" style="129" customWidth="1"/>
    <col min="21" max="21" width="7.5703125" style="129" customWidth="1"/>
    <col min="22" max="22" width="12" style="129" customWidth="1"/>
    <col min="23" max="23" width="7.28515625" style="129" customWidth="1"/>
    <col min="24" max="24" width="10" style="129" customWidth="1"/>
    <col min="25" max="25" width="12.28515625" style="129" customWidth="1"/>
    <col min="26" max="26" width="11.42578125" style="129" customWidth="1"/>
    <col min="27" max="27" width="12.42578125" style="129" customWidth="1"/>
    <col min="28" max="28" width="11.140625" style="129" customWidth="1"/>
    <col min="29" max="29" width="7.140625" style="129" customWidth="1"/>
    <col min="30" max="30" width="7.5703125" style="129" customWidth="1"/>
    <col min="31" max="32" width="14.28515625" style="129" customWidth="1"/>
    <col min="33" max="33" width="10" style="129" customWidth="1"/>
    <col min="34" max="1025" width="11.42578125" style="1" customWidth="1"/>
  </cols>
  <sheetData>
    <row r="1" spans="1:42" ht="24" customHeight="1" x14ac:dyDescent="0.2">
      <c r="A1" s="163" t="s">
        <v>326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30"/>
      <c r="AA1" s="130"/>
      <c r="AB1" s="130"/>
      <c r="AC1" s="130"/>
      <c r="AD1" s="130"/>
      <c r="AE1" s="130"/>
      <c r="AF1" s="130"/>
      <c r="AG1" s="130"/>
    </row>
    <row r="2" spans="1:42" ht="15.75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42" s="139" customFormat="1" ht="90" x14ac:dyDescent="0.2">
      <c r="A3" s="132" t="s">
        <v>327</v>
      </c>
      <c r="B3" s="132" t="s">
        <v>17</v>
      </c>
      <c r="C3" s="133" t="s">
        <v>356</v>
      </c>
      <c r="D3" s="134" t="s">
        <v>315</v>
      </c>
      <c r="E3" s="134" t="s">
        <v>316</v>
      </c>
      <c r="F3" s="134" t="s">
        <v>317</v>
      </c>
      <c r="G3" s="134" t="s">
        <v>318</v>
      </c>
      <c r="H3" s="134" t="s">
        <v>328</v>
      </c>
      <c r="I3" s="134"/>
      <c r="J3" s="134"/>
      <c r="K3" s="134"/>
      <c r="L3" s="134"/>
      <c r="M3" s="134" t="s">
        <v>320</v>
      </c>
      <c r="N3" s="134" t="s">
        <v>321</v>
      </c>
      <c r="O3" s="134" t="s">
        <v>322</v>
      </c>
      <c r="P3" s="135" t="s">
        <v>329</v>
      </c>
      <c r="Q3" s="136" t="s">
        <v>315</v>
      </c>
      <c r="R3" s="136" t="s">
        <v>316</v>
      </c>
      <c r="S3" s="136" t="s">
        <v>317</v>
      </c>
      <c r="T3" s="136" t="s">
        <v>318</v>
      </c>
      <c r="U3" s="136" t="s">
        <v>328</v>
      </c>
      <c r="V3" s="136" t="s">
        <v>320</v>
      </c>
      <c r="W3" s="136" t="s">
        <v>321</v>
      </c>
      <c r="X3" s="136" t="s">
        <v>322</v>
      </c>
      <c r="Y3" s="137" t="s">
        <v>359</v>
      </c>
      <c r="Z3" s="138" t="s">
        <v>315</v>
      </c>
      <c r="AA3" s="138" t="s">
        <v>316</v>
      </c>
      <c r="AB3" s="138" t="s">
        <v>317</v>
      </c>
      <c r="AC3" s="138" t="s">
        <v>318</v>
      </c>
      <c r="AD3" s="138" t="s">
        <v>328</v>
      </c>
      <c r="AE3" s="138" t="s">
        <v>320</v>
      </c>
      <c r="AF3" s="138" t="s">
        <v>321</v>
      </c>
      <c r="AG3" s="138" t="s">
        <v>322</v>
      </c>
    </row>
    <row r="4" spans="1:42" s="1" customFormat="1" x14ac:dyDescent="0.2">
      <c r="A4" s="140"/>
      <c r="B4" s="141"/>
    </row>
    <row r="5" spans="1:42" s="139" customFormat="1" ht="25.5" x14ac:dyDescent="0.2">
      <c r="A5" s="140"/>
      <c r="B5" s="142" t="s">
        <v>330</v>
      </c>
    </row>
    <row r="6" spans="1:42" s="1" customFormat="1" x14ac:dyDescent="0.2">
      <c r="A6" s="140"/>
      <c r="B6" s="141"/>
    </row>
    <row r="7" spans="1:42" s="139" customFormat="1" x14ac:dyDescent="0.2">
      <c r="A7" s="143" t="s">
        <v>331</v>
      </c>
      <c r="B7" s="144" t="s">
        <v>332</v>
      </c>
      <c r="C7" s="145">
        <v>11485108</v>
      </c>
      <c r="D7" s="145">
        <v>1830908</v>
      </c>
      <c r="E7" s="145">
        <v>12700</v>
      </c>
      <c r="F7" s="145">
        <f>SUM( F9+F44)</f>
        <v>9635500</v>
      </c>
      <c r="G7" s="145">
        <v>6000</v>
      </c>
      <c r="H7" s="145">
        <v>0</v>
      </c>
      <c r="I7" s="145"/>
      <c r="J7" s="145"/>
      <c r="K7" s="145"/>
      <c r="L7" s="145"/>
      <c r="M7" s="145"/>
      <c r="N7" s="145"/>
      <c r="O7" s="145"/>
      <c r="P7" s="145">
        <f>P9+P44+P55</f>
        <v>11490108</v>
      </c>
      <c r="Q7" s="145">
        <v>1830908</v>
      </c>
      <c r="R7" s="145">
        <f>R9+R44</f>
        <v>12700</v>
      </c>
      <c r="S7" s="145">
        <v>9640500</v>
      </c>
      <c r="T7" s="145">
        <v>6000</v>
      </c>
      <c r="U7" s="145"/>
      <c r="V7" s="145"/>
      <c r="W7" s="145"/>
      <c r="X7" s="145"/>
      <c r="Y7" s="145">
        <f>Y9+Y44+Y55</f>
        <v>11492108</v>
      </c>
      <c r="Z7" s="145">
        <f>Z9+Z44+Z55</f>
        <v>1830908</v>
      </c>
      <c r="AA7" s="145">
        <v>12700</v>
      </c>
      <c r="AB7" s="145">
        <v>9642500</v>
      </c>
      <c r="AC7" s="145">
        <v>6000</v>
      </c>
      <c r="AD7" s="145"/>
      <c r="AE7" s="145"/>
      <c r="AF7" s="145"/>
      <c r="AG7" s="145"/>
      <c r="AP7" s="139">
        <v>9</v>
      </c>
    </row>
    <row r="8" spans="1:42" s="139" customFormat="1" x14ac:dyDescent="0.2">
      <c r="A8" s="140"/>
      <c r="B8" s="146"/>
    </row>
    <row r="9" spans="1:42" s="139" customFormat="1" ht="12.75" customHeight="1" x14ac:dyDescent="0.2">
      <c r="A9" s="147" t="s">
        <v>333</v>
      </c>
      <c r="B9" s="148" t="s">
        <v>334</v>
      </c>
      <c r="C9" s="149">
        <f t="shared" ref="C9:H9" si="0">SUM(C10:C42)</f>
        <v>10866143</v>
      </c>
      <c r="D9" s="149">
        <f t="shared" si="0"/>
        <v>1211943</v>
      </c>
      <c r="E9" s="149">
        <f t="shared" si="0"/>
        <v>12700</v>
      </c>
      <c r="F9" s="149">
        <f t="shared" si="0"/>
        <v>9635500</v>
      </c>
      <c r="G9" s="149">
        <f t="shared" si="0"/>
        <v>6000</v>
      </c>
      <c r="H9" s="149">
        <f t="shared" si="0"/>
        <v>0</v>
      </c>
      <c r="I9" s="149"/>
      <c r="J9" s="149"/>
      <c r="K9" s="149"/>
      <c r="L9" s="149"/>
      <c r="M9" s="149"/>
      <c r="N9" s="149"/>
      <c r="O9" s="149">
        <f>SUM(O10:O42)</f>
        <v>0</v>
      </c>
      <c r="P9" s="149">
        <f>SUM(P10:P42)</f>
        <v>10871143</v>
      </c>
      <c r="Q9" s="149">
        <f>SUM(Q10:Q42)</f>
        <v>1211943</v>
      </c>
      <c r="R9" s="149">
        <f>SUM(R10:R37)</f>
        <v>12700</v>
      </c>
      <c r="S9" s="149">
        <v>9640500</v>
      </c>
      <c r="T9" s="149">
        <v>6000</v>
      </c>
      <c r="U9" s="149"/>
      <c r="V9" s="149"/>
      <c r="W9" s="149"/>
      <c r="X9" s="149"/>
      <c r="Y9" s="149">
        <f>SUM(Y10:Y42)</f>
        <v>10873143</v>
      </c>
      <c r="Z9" s="149">
        <f>SUM(Z10:Z42)</f>
        <v>1211943</v>
      </c>
      <c r="AA9" s="149">
        <f>SUM(AA10:AA37)</f>
        <v>12700</v>
      </c>
      <c r="AB9" s="149">
        <v>9642500</v>
      </c>
      <c r="AC9" s="149">
        <v>6000</v>
      </c>
      <c r="AD9" s="149"/>
      <c r="AE9" s="149"/>
      <c r="AF9" s="149"/>
      <c r="AG9" s="149"/>
    </row>
    <row r="10" spans="1:42" s="1" customFormat="1" x14ac:dyDescent="0.2">
      <c r="A10" s="2">
        <v>3111</v>
      </c>
      <c r="B10" s="141" t="s">
        <v>114</v>
      </c>
      <c r="C10" s="1">
        <v>5585133</v>
      </c>
      <c r="D10" s="1">
        <v>573394</v>
      </c>
      <c r="F10" s="1">
        <v>5011739</v>
      </c>
      <c r="P10" s="1">
        <v>5585133</v>
      </c>
      <c r="Q10" s="1">
        <v>573394</v>
      </c>
      <c r="S10" s="1">
        <v>5011739</v>
      </c>
      <c r="Y10" s="1">
        <v>5585133</v>
      </c>
      <c r="Z10" s="1">
        <v>573394</v>
      </c>
      <c r="AB10" s="1">
        <v>5011739</v>
      </c>
    </row>
    <row r="11" spans="1:42" s="1" customFormat="1" x14ac:dyDescent="0.2">
      <c r="A11" s="2">
        <v>3114</v>
      </c>
      <c r="B11" s="141" t="s">
        <v>335</v>
      </c>
      <c r="C11" s="1">
        <v>332551</v>
      </c>
      <c r="D11" s="1">
        <v>191131</v>
      </c>
      <c r="F11" s="1">
        <v>141420</v>
      </c>
      <c r="P11" s="1">
        <v>332551</v>
      </c>
      <c r="Q11" s="1">
        <v>191131</v>
      </c>
      <c r="S11" s="1">
        <v>141420</v>
      </c>
      <c r="Y11" s="1">
        <v>332551</v>
      </c>
      <c r="Z11" s="1">
        <v>191131</v>
      </c>
      <c r="AB11" s="1">
        <v>141420</v>
      </c>
    </row>
    <row r="12" spans="1:42" s="1" customFormat="1" x14ac:dyDescent="0.2">
      <c r="A12" s="2">
        <v>3121</v>
      </c>
      <c r="B12" s="141" t="s">
        <v>119</v>
      </c>
      <c r="C12" s="1">
        <v>214854</v>
      </c>
      <c r="D12" s="1" t="s">
        <v>126</v>
      </c>
      <c r="F12" s="1">
        <v>214854</v>
      </c>
      <c r="P12" s="1">
        <v>214854</v>
      </c>
      <c r="S12" s="1">
        <v>214854</v>
      </c>
      <c r="Y12" s="1">
        <v>214854</v>
      </c>
      <c r="AB12" s="1">
        <v>214854</v>
      </c>
    </row>
    <row r="13" spans="1:42" s="1" customFormat="1" ht="25.5" x14ac:dyDescent="0.2">
      <c r="A13" s="2">
        <v>3132</v>
      </c>
      <c r="B13" s="141" t="s">
        <v>123</v>
      </c>
      <c r="C13" s="1">
        <v>985963</v>
      </c>
      <c r="D13" s="1">
        <v>126114</v>
      </c>
      <c r="F13" s="1">
        <v>859849</v>
      </c>
      <c r="P13" s="1">
        <v>985963</v>
      </c>
      <c r="Q13" s="1">
        <v>126114</v>
      </c>
      <c r="S13" s="1">
        <v>859849</v>
      </c>
      <c r="Y13" s="1">
        <v>985963</v>
      </c>
      <c r="Z13" s="1">
        <v>126114</v>
      </c>
      <c r="AB13" s="1">
        <v>859849</v>
      </c>
    </row>
    <row r="14" spans="1:42" s="1" customFormat="1" ht="25.5" x14ac:dyDescent="0.2">
      <c r="A14" s="2">
        <v>3133</v>
      </c>
      <c r="B14" s="141" t="s">
        <v>125</v>
      </c>
      <c r="C14" s="1" t="s">
        <v>126</v>
      </c>
      <c r="F14" s="1" t="s">
        <v>126</v>
      </c>
      <c r="P14" s="1">
        <v>0</v>
      </c>
      <c r="S14" s="1">
        <v>0</v>
      </c>
      <c r="Y14" s="1">
        <v>0</v>
      </c>
      <c r="AB14" s="1">
        <v>0</v>
      </c>
    </row>
    <row r="15" spans="1:42" s="1" customFormat="1" x14ac:dyDescent="0.2">
      <c r="A15" s="2">
        <v>3211</v>
      </c>
      <c r="B15" s="141" t="s">
        <v>132</v>
      </c>
      <c r="C15" s="1">
        <v>60068</v>
      </c>
      <c r="F15" s="1">
        <v>60068</v>
      </c>
      <c r="P15" s="1">
        <v>60068</v>
      </c>
      <c r="S15" s="1">
        <v>60068</v>
      </c>
      <c r="Y15" s="1">
        <v>60068</v>
      </c>
      <c r="AB15" s="1">
        <v>60068</v>
      </c>
    </row>
    <row r="16" spans="1:42" s="1" customFormat="1" x14ac:dyDescent="0.2">
      <c r="A16" s="2">
        <v>3212</v>
      </c>
      <c r="B16" s="141" t="s">
        <v>336</v>
      </c>
      <c r="C16" s="1">
        <v>270463</v>
      </c>
      <c r="F16" s="1">
        <v>270463</v>
      </c>
      <c r="P16" s="1">
        <v>270463</v>
      </c>
      <c r="S16" s="1">
        <v>270463</v>
      </c>
      <c r="Y16" s="1">
        <v>270463</v>
      </c>
      <c r="AB16" s="1">
        <v>270463</v>
      </c>
    </row>
    <row r="17" spans="1:29" s="1" customFormat="1" x14ac:dyDescent="0.2">
      <c r="A17" s="2">
        <v>3213</v>
      </c>
      <c r="B17" s="141" t="s">
        <v>337</v>
      </c>
      <c r="C17" s="1">
        <v>2833</v>
      </c>
      <c r="F17" s="1">
        <v>2833</v>
      </c>
      <c r="P17" s="1">
        <v>2833</v>
      </c>
      <c r="S17" s="1">
        <v>2833</v>
      </c>
      <c r="Y17" s="1">
        <v>2833</v>
      </c>
      <c r="AB17" s="1">
        <v>2833</v>
      </c>
    </row>
    <row r="18" spans="1:29" s="1" customFormat="1" x14ac:dyDescent="0.2">
      <c r="A18" s="2">
        <v>3221</v>
      </c>
      <c r="B18" s="141" t="s">
        <v>142</v>
      </c>
      <c r="C18" s="1">
        <v>224500</v>
      </c>
      <c r="F18" s="1">
        <v>224500</v>
      </c>
      <c r="P18" s="1">
        <v>224500</v>
      </c>
      <c r="S18" s="1">
        <v>224500</v>
      </c>
      <c r="Y18" s="1">
        <v>224500</v>
      </c>
      <c r="AB18" s="1">
        <v>224500</v>
      </c>
    </row>
    <row r="19" spans="1:29" s="1" customFormat="1" x14ac:dyDescent="0.2">
      <c r="A19" s="2">
        <v>3222</v>
      </c>
      <c r="B19" s="141" t="s">
        <v>144</v>
      </c>
      <c r="C19" s="1">
        <v>1259140</v>
      </c>
      <c r="D19" s="1">
        <v>50000</v>
      </c>
      <c r="F19" s="1">
        <v>1209140</v>
      </c>
      <c r="P19" s="1">
        <v>1264140</v>
      </c>
      <c r="Q19" s="1">
        <v>50000</v>
      </c>
      <c r="S19" s="1">
        <v>1214140</v>
      </c>
      <c r="Y19" s="1">
        <v>1266140</v>
      </c>
      <c r="Z19" s="1">
        <v>50000</v>
      </c>
      <c r="AB19" s="1">
        <v>1216140</v>
      </c>
    </row>
    <row r="20" spans="1:29" s="1" customFormat="1" ht="16.149999999999999" customHeight="1" x14ac:dyDescent="0.2">
      <c r="A20" s="2">
        <v>3223</v>
      </c>
      <c r="B20" s="141" t="s">
        <v>146</v>
      </c>
      <c r="C20" s="1">
        <v>770730</v>
      </c>
      <c r="D20" s="1">
        <v>121692</v>
      </c>
      <c r="F20" s="1">
        <v>643038</v>
      </c>
      <c r="G20" s="1">
        <v>6000</v>
      </c>
      <c r="P20" s="1">
        <v>770730</v>
      </c>
      <c r="Q20" s="1">
        <v>121692</v>
      </c>
      <c r="S20" s="1">
        <v>643038</v>
      </c>
      <c r="T20" s="1">
        <v>6000</v>
      </c>
      <c r="Y20" s="1">
        <v>770730</v>
      </c>
      <c r="Z20" s="1">
        <v>121692</v>
      </c>
      <c r="AB20" s="1">
        <v>643038</v>
      </c>
      <c r="AC20" s="1">
        <v>6000</v>
      </c>
    </row>
    <row r="21" spans="1:29" s="1" customFormat="1" ht="16.149999999999999" customHeight="1" x14ac:dyDescent="0.2">
      <c r="A21" s="2">
        <v>3224</v>
      </c>
      <c r="B21" s="141" t="s">
        <v>338</v>
      </c>
      <c r="C21" s="1">
        <v>42087</v>
      </c>
      <c r="F21" s="1">
        <v>42087</v>
      </c>
      <c r="P21" s="1">
        <v>42087</v>
      </c>
      <c r="S21" s="1">
        <v>42087</v>
      </c>
      <c r="Y21" s="1">
        <v>42087</v>
      </c>
      <c r="AB21" s="1">
        <v>42087</v>
      </c>
    </row>
    <row r="22" spans="1:29" s="1" customFormat="1" ht="16.149999999999999" customHeight="1" x14ac:dyDescent="0.2">
      <c r="A22" s="2">
        <v>3225</v>
      </c>
      <c r="B22" s="141" t="s">
        <v>339</v>
      </c>
      <c r="C22" s="1">
        <v>50690</v>
      </c>
      <c r="F22" s="1">
        <v>50690</v>
      </c>
      <c r="P22" s="1">
        <v>50690</v>
      </c>
      <c r="S22" s="1">
        <v>50690</v>
      </c>
      <c r="Y22" s="1">
        <v>50690</v>
      </c>
      <c r="AB22" s="1">
        <v>50690</v>
      </c>
    </row>
    <row r="23" spans="1:29" s="1" customFormat="1" ht="16.149999999999999" customHeight="1" x14ac:dyDescent="0.2">
      <c r="A23" s="2">
        <v>3227</v>
      </c>
      <c r="B23" s="141" t="s">
        <v>340</v>
      </c>
      <c r="C23" s="1">
        <v>20000</v>
      </c>
      <c r="F23" s="1">
        <v>20000</v>
      </c>
      <c r="P23" s="1">
        <v>20000</v>
      </c>
      <c r="S23" s="1">
        <v>20000</v>
      </c>
      <c r="Y23" s="1">
        <v>20000</v>
      </c>
      <c r="AB23" s="1">
        <v>20000</v>
      </c>
    </row>
    <row r="24" spans="1:29" s="1" customFormat="1" ht="16.149999999999999" customHeight="1" x14ac:dyDescent="0.2">
      <c r="A24" s="2">
        <v>3231</v>
      </c>
      <c r="B24" s="141" t="s">
        <v>341</v>
      </c>
      <c r="C24" s="1">
        <v>78980</v>
      </c>
      <c r="E24" s="1">
        <v>12500</v>
      </c>
      <c r="F24" s="1">
        <v>66480</v>
      </c>
      <c r="P24" s="1">
        <v>78980</v>
      </c>
      <c r="R24" s="1">
        <v>12500</v>
      </c>
      <c r="S24" s="1">
        <v>66480</v>
      </c>
      <c r="Y24" s="1">
        <v>78980</v>
      </c>
      <c r="AA24" s="1">
        <v>12500</v>
      </c>
      <c r="AB24" s="1">
        <v>66480</v>
      </c>
    </row>
    <row r="25" spans="1:29" s="1" customFormat="1" ht="16.149999999999999" customHeight="1" x14ac:dyDescent="0.2">
      <c r="A25" s="2">
        <v>3232</v>
      </c>
      <c r="B25" s="141" t="s">
        <v>342</v>
      </c>
      <c r="C25" s="1">
        <v>356455</v>
      </c>
      <c r="D25" s="1">
        <v>125000</v>
      </c>
      <c r="F25" s="1">
        <v>231455</v>
      </c>
      <c r="P25" s="1">
        <v>356455</v>
      </c>
      <c r="Q25" s="1">
        <v>125000</v>
      </c>
      <c r="S25" s="1">
        <v>231455</v>
      </c>
      <c r="Y25" s="1">
        <v>356455</v>
      </c>
      <c r="Z25" s="1">
        <v>125000</v>
      </c>
      <c r="AB25" s="1">
        <v>231455</v>
      </c>
    </row>
    <row r="26" spans="1:29" s="1" customFormat="1" ht="16.149999999999999" customHeight="1" x14ac:dyDescent="0.2">
      <c r="A26" s="2">
        <v>3233</v>
      </c>
      <c r="B26" s="141" t="s">
        <v>160</v>
      </c>
      <c r="C26" s="1">
        <v>21760</v>
      </c>
      <c r="F26" s="1">
        <v>21760</v>
      </c>
      <c r="P26" s="1">
        <v>21760</v>
      </c>
      <c r="S26" s="1">
        <v>21760</v>
      </c>
      <c r="Y26" s="1">
        <v>21760</v>
      </c>
      <c r="AB26" s="1">
        <v>21760</v>
      </c>
    </row>
    <row r="27" spans="1:29" s="1" customFormat="1" ht="16.149999999999999" customHeight="1" x14ac:dyDescent="0.2">
      <c r="A27" s="2">
        <v>3234</v>
      </c>
      <c r="B27" s="141" t="s">
        <v>162</v>
      </c>
      <c r="C27" s="1">
        <v>300000</v>
      </c>
      <c r="F27" s="1">
        <v>300000</v>
      </c>
      <c r="P27" s="1">
        <v>300000</v>
      </c>
      <c r="S27" s="1">
        <v>300000</v>
      </c>
      <c r="Y27" s="1">
        <v>300000</v>
      </c>
      <c r="AB27" s="1">
        <v>300000</v>
      </c>
    </row>
    <row r="28" spans="1:29" s="1" customFormat="1" ht="16.149999999999999" customHeight="1" x14ac:dyDescent="0.2">
      <c r="A28" s="2">
        <v>3236</v>
      </c>
      <c r="B28" s="141" t="s">
        <v>166</v>
      </c>
      <c r="C28" s="1">
        <v>53567</v>
      </c>
      <c r="F28" s="1">
        <v>53567</v>
      </c>
      <c r="P28" s="1">
        <v>53567</v>
      </c>
      <c r="S28" s="1">
        <v>53567</v>
      </c>
      <c r="Y28" s="1">
        <v>53567</v>
      </c>
      <c r="AB28" s="1">
        <v>53567</v>
      </c>
    </row>
    <row r="29" spans="1:29" s="1" customFormat="1" ht="16.149999999999999" customHeight="1" x14ac:dyDescent="0.2">
      <c r="A29" s="2">
        <v>3237</v>
      </c>
      <c r="B29" s="141" t="s">
        <v>343</v>
      </c>
      <c r="C29" s="1">
        <v>0</v>
      </c>
      <c r="F29" s="1">
        <v>0</v>
      </c>
      <c r="P29" s="1">
        <v>0</v>
      </c>
      <c r="S29" s="1">
        <v>0</v>
      </c>
      <c r="Y29" s="1">
        <v>0</v>
      </c>
      <c r="AB29" s="1">
        <v>0</v>
      </c>
    </row>
    <row r="30" spans="1:29" s="1" customFormat="1" ht="16.149999999999999" customHeight="1" x14ac:dyDescent="0.2">
      <c r="A30" s="2">
        <v>3238</v>
      </c>
      <c r="B30" s="141" t="s">
        <v>170</v>
      </c>
      <c r="C30" s="1">
        <v>60310</v>
      </c>
      <c r="F30" s="1">
        <v>60310</v>
      </c>
      <c r="P30" s="1">
        <v>60310</v>
      </c>
      <c r="S30" s="1">
        <v>60310</v>
      </c>
      <c r="Y30" s="1">
        <v>60310</v>
      </c>
      <c r="AB30" s="1">
        <v>60310</v>
      </c>
    </row>
    <row r="31" spans="1:29" s="1" customFormat="1" ht="16.149999999999999" customHeight="1" x14ac:dyDescent="0.2">
      <c r="A31" s="2">
        <v>3292</v>
      </c>
      <c r="B31" s="141" t="s">
        <v>181</v>
      </c>
      <c r="C31" s="1">
        <v>30000</v>
      </c>
      <c r="F31" s="1">
        <v>30000</v>
      </c>
      <c r="P31" s="1">
        <v>30000</v>
      </c>
      <c r="S31" s="1">
        <v>30000</v>
      </c>
      <c r="Y31" s="1">
        <v>30000</v>
      </c>
      <c r="AB31" s="1">
        <v>30000</v>
      </c>
    </row>
    <row r="32" spans="1:29" s="1" customFormat="1" ht="16.149999999999999" customHeight="1" x14ac:dyDescent="0.2">
      <c r="A32" s="2">
        <v>3293</v>
      </c>
      <c r="B32" s="141" t="s">
        <v>183</v>
      </c>
      <c r="C32" s="1">
        <v>8330</v>
      </c>
      <c r="F32" s="1">
        <v>8330</v>
      </c>
      <c r="P32" s="1">
        <v>8330</v>
      </c>
      <c r="S32" s="1">
        <v>8330</v>
      </c>
      <c r="Y32" s="1">
        <v>8330</v>
      </c>
      <c r="AB32" s="1">
        <v>8330</v>
      </c>
    </row>
    <row r="33" spans="1:33" s="1" customFormat="1" ht="16.149999999999999" customHeight="1" x14ac:dyDescent="0.2">
      <c r="A33" s="2">
        <v>3295</v>
      </c>
      <c r="B33" s="141" t="s">
        <v>187</v>
      </c>
      <c r="C33" s="1">
        <v>42089</v>
      </c>
      <c r="F33" s="1">
        <v>42089</v>
      </c>
      <c r="P33" s="1">
        <v>42089</v>
      </c>
      <c r="S33" s="1">
        <v>42089</v>
      </c>
      <c r="Y33" s="1">
        <v>42089</v>
      </c>
      <c r="AB33" s="1">
        <v>42089</v>
      </c>
    </row>
    <row r="34" spans="1:33" s="1" customFormat="1" ht="16.149999999999999" customHeight="1" x14ac:dyDescent="0.2">
      <c r="A34" s="2">
        <v>3431</v>
      </c>
      <c r="B34" s="141" t="s">
        <v>200</v>
      </c>
      <c r="C34" s="1">
        <v>6627</v>
      </c>
      <c r="E34" s="1">
        <v>200</v>
      </c>
      <c r="F34" s="1">
        <v>6427</v>
      </c>
      <c r="P34" s="1">
        <v>6627</v>
      </c>
      <c r="R34" s="1">
        <v>200</v>
      </c>
      <c r="S34" s="1">
        <v>6427</v>
      </c>
      <c r="Y34" s="1">
        <v>6627</v>
      </c>
      <c r="AA34" s="1">
        <v>200</v>
      </c>
      <c r="AB34" s="1">
        <v>6427</v>
      </c>
    </row>
    <row r="35" spans="1:33" s="1" customFormat="1" ht="16.149999999999999" customHeight="1" x14ac:dyDescent="0.2">
      <c r="A35" s="2">
        <v>3433</v>
      </c>
      <c r="B35" s="141" t="s">
        <v>204</v>
      </c>
      <c r="C35" s="1">
        <v>1685</v>
      </c>
      <c r="F35" s="1">
        <v>1685</v>
      </c>
      <c r="P35" s="1">
        <v>1685</v>
      </c>
      <c r="S35" s="1">
        <v>1685</v>
      </c>
      <c r="Y35" s="1">
        <v>1685</v>
      </c>
      <c r="AB35" s="1">
        <v>1685</v>
      </c>
    </row>
    <row r="36" spans="1:33" s="1" customFormat="1" ht="16.149999999999999" customHeight="1" x14ac:dyDescent="0.2">
      <c r="A36" s="2">
        <v>3434</v>
      </c>
      <c r="B36" s="141" t="s">
        <v>344</v>
      </c>
      <c r="C36" s="1">
        <v>3439</v>
      </c>
      <c r="F36" s="1">
        <v>3439</v>
      </c>
      <c r="P36" s="1">
        <v>3439</v>
      </c>
      <c r="S36" s="1">
        <v>3439</v>
      </c>
      <c r="Y36" s="1">
        <v>3439</v>
      </c>
      <c r="AB36" s="1">
        <v>3439</v>
      </c>
    </row>
    <row r="37" spans="1:33" s="1" customFormat="1" ht="16.149999999999999" customHeight="1" x14ac:dyDescent="0.2">
      <c r="A37" s="2">
        <v>3721</v>
      </c>
      <c r="B37" s="141" t="s">
        <v>345</v>
      </c>
      <c r="C37" s="1">
        <v>27067</v>
      </c>
      <c r="F37" s="1">
        <v>27067</v>
      </c>
      <c r="P37" s="1">
        <v>27067</v>
      </c>
      <c r="S37" s="1">
        <v>27067</v>
      </c>
      <c r="Y37" s="1">
        <v>27067</v>
      </c>
      <c r="AB37" s="1">
        <v>27067</v>
      </c>
    </row>
    <row r="38" spans="1:33" s="1" customFormat="1" ht="16.149999999999999" customHeight="1" x14ac:dyDescent="0.2">
      <c r="A38" s="2">
        <v>4231</v>
      </c>
      <c r="B38" s="141" t="s">
        <v>262</v>
      </c>
      <c r="C38" s="1">
        <v>32210</v>
      </c>
      <c r="F38" s="1">
        <v>32210</v>
      </c>
      <c r="P38" s="1">
        <v>32210</v>
      </c>
      <c r="S38" s="1">
        <v>32210</v>
      </c>
      <c r="Y38" s="1">
        <v>32210</v>
      </c>
      <c r="AB38" s="1">
        <v>32210</v>
      </c>
    </row>
    <row r="39" spans="1:33" s="1" customFormat="1" ht="16.149999999999999" customHeight="1" x14ac:dyDescent="0.2">
      <c r="A39" s="2">
        <v>4224</v>
      </c>
      <c r="B39" s="141" t="s">
        <v>254</v>
      </c>
      <c r="F39" s="1">
        <v>0</v>
      </c>
      <c r="P39" s="1">
        <v>0</v>
      </c>
    </row>
    <row r="40" spans="1:33" s="1" customFormat="1" ht="16.149999999999999" customHeight="1" x14ac:dyDescent="0.2">
      <c r="A40" s="2">
        <v>4227</v>
      </c>
      <c r="B40" s="141" t="s">
        <v>346</v>
      </c>
      <c r="F40" s="1">
        <v>0</v>
      </c>
    </row>
    <row r="41" spans="1:33" s="1" customFormat="1" ht="16.149999999999999" customHeight="1" x14ac:dyDescent="0.2">
      <c r="A41" s="2">
        <v>3238</v>
      </c>
      <c r="B41" s="141" t="s">
        <v>347</v>
      </c>
      <c r="C41" s="1">
        <v>7812</v>
      </c>
      <c r="D41" s="1">
        <v>7812</v>
      </c>
      <c r="F41" s="1">
        <v>0</v>
      </c>
      <c r="P41" s="1">
        <v>7812</v>
      </c>
      <c r="Q41" s="1">
        <v>7812</v>
      </c>
      <c r="Y41" s="1">
        <v>7812</v>
      </c>
      <c r="Z41" s="1">
        <v>7812</v>
      </c>
    </row>
    <row r="42" spans="1:33" s="1" customFormat="1" ht="16.149999999999999" customHeight="1" x14ac:dyDescent="0.2">
      <c r="A42" s="2">
        <v>3291</v>
      </c>
      <c r="B42" s="141" t="s">
        <v>348</v>
      </c>
      <c r="C42" s="1">
        <v>16800</v>
      </c>
      <c r="D42" s="1">
        <v>16800</v>
      </c>
      <c r="F42" s="1">
        <v>0</v>
      </c>
      <c r="P42" s="1">
        <v>16800</v>
      </c>
      <c r="Q42" s="1">
        <v>16800</v>
      </c>
      <c r="Y42" s="1">
        <v>16800</v>
      </c>
      <c r="Z42" s="1">
        <v>16800</v>
      </c>
    </row>
    <row r="43" spans="1:33" s="1" customFormat="1" ht="16.149999999999999" customHeight="1" x14ac:dyDescent="0.2">
      <c r="A43" s="2"/>
      <c r="B43" s="141"/>
    </row>
    <row r="44" spans="1:33" s="1" customFormat="1" ht="24" customHeight="1" x14ac:dyDescent="0.2">
      <c r="A44" s="2"/>
      <c r="B44" s="146" t="s">
        <v>349</v>
      </c>
      <c r="C44" s="139">
        <v>53100</v>
      </c>
      <c r="D44" s="139">
        <v>53100</v>
      </c>
      <c r="F44" s="1">
        <v>0</v>
      </c>
      <c r="P44" s="139">
        <v>53100</v>
      </c>
      <c r="Q44" s="139">
        <v>53100</v>
      </c>
      <c r="Y44" s="139">
        <v>53100</v>
      </c>
      <c r="Z44" s="139">
        <v>53100</v>
      </c>
    </row>
    <row r="45" spans="1:33" s="1" customFormat="1" ht="16.149999999999999" customHeight="1" x14ac:dyDescent="0.2">
      <c r="A45" s="2"/>
      <c r="B45" s="141"/>
    </row>
    <row r="46" spans="1:33" s="139" customFormat="1" x14ac:dyDescent="0.2">
      <c r="A46" s="147" t="s">
        <v>350</v>
      </c>
      <c r="B46" s="148" t="s">
        <v>351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</row>
    <row r="47" spans="1:33" s="139" customFormat="1" x14ac:dyDescent="0.2">
      <c r="A47" s="147"/>
      <c r="B47" s="148"/>
      <c r="C47" s="149">
        <f>C48+C49+C50</f>
        <v>30000</v>
      </c>
      <c r="D47" s="149">
        <v>30000</v>
      </c>
      <c r="E47" s="149"/>
      <c r="F47" s="149">
        <v>0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49">
        <v>30000</v>
      </c>
      <c r="Q47" s="149">
        <v>30000</v>
      </c>
      <c r="R47" s="149"/>
      <c r="S47" s="149"/>
      <c r="T47" s="149"/>
      <c r="U47" s="149"/>
      <c r="V47" s="149"/>
      <c r="W47" s="149"/>
      <c r="X47" s="149"/>
      <c r="Y47" s="149">
        <v>30000</v>
      </c>
      <c r="Z47" s="149">
        <v>30000</v>
      </c>
      <c r="AA47" s="149"/>
      <c r="AB47" s="149"/>
      <c r="AC47" s="149"/>
      <c r="AD47" s="149"/>
      <c r="AE47" s="149"/>
      <c r="AF47" s="149"/>
      <c r="AG47" s="149"/>
    </row>
    <row r="48" spans="1:33" s="1" customFormat="1" x14ac:dyDescent="0.2">
      <c r="A48" s="2">
        <v>3111</v>
      </c>
      <c r="B48" s="141" t="s">
        <v>352</v>
      </c>
      <c r="C48" s="1">
        <v>10000</v>
      </c>
      <c r="D48" s="1">
        <v>10000</v>
      </c>
      <c r="F48" s="1">
        <v>0</v>
      </c>
      <c r="P48" s="1">
        <v>10000</v>
      </c>
      <c r="Q48" s="1">
        <v>10000</v>
      </c>
      <c r="Y48" s="1">
        <v>10000</v>
      </c>
      <c r="Z48" s="1">
        <v>10000</v>
      </c>
    </row>
    <row r="49" spans="1:33" s="1" customFormat="1" x14ac:dyDescent="0.2">
      <c r="A49" s="2">
        <v>3222</v>
      </c>
      <c r="B49" s="141" t="s">
        <v>144</v>
      </c>
      <c r="C49" s="1">
        <v>20000</v>
      </c>
      <c r="D49" s="1">
        <v>20000</v>
      </c>
      <c r="F49" s="1">
        <v>0</v>
      </c>
      <c r="P49" s="1">
        <v>20000</v>
      </c>
      <c r="Q49" s="1">
        <v>20000</v>
      </c>
      <c r="Y49" s="1">
        <v>20000</v>
      </c>
      <c r="Z49" s="1">
        <v>20000</v>
      </c>
    </row>
    <row r="50" spans="1:33" s="1" customFormat="1" x14ac:dyDescent="0.2">
      <c r="A50" s="140">
        <v>4227</v>
      </c>
      <c r="B50" s="141" t="s">
        <v>346</v>
      </c>
      <c r="C50" s="1">
        <v>0</v>
      </c>
      <c r="D50" s="1">
        <v>0</v>
      </c>
      <c r="P50" s="1">
        <v>0</v>
      </c>
    </row>
    <row r="51" spans="1:33" s="1" customFormat="1" x14ac:dyDescent="0.2">
      <c r="A51" s="140"/>
      <c r="B51" s="141"/>
    </row>
    <row r="52" spans="1:33" s="139" customFormat="1" x14ac:dyDescent="0.2">
      <c r="A52" s="143" t="s">
        <v>331</v>
      </c>
      <c r="B52" s="144" t="s">
        <v>353</v>
      </c>
      <c r="C52" s="145">
        <f>C53</f>
        <v>23100</v>
      </c>
      <c r="D52" s="145">
        <v>23100</v>
      </c>
      <c r="E52" s="145"/>
      <c r="F52" s="145">
        <v>0</v>
      </c>
      <c r="G52" s="145"/>
      <c r="H52" s="145"/>
      <c r="I52" s="145"/>
      <c r="J52" s="145"/>
      <c r="K52" s="145"/>
      <c r="L52" s="145"/>
      <c r="M52" s="145"/>
      <c r="N52" s="145"/>
      <c r="O52" s="145"/>
      <c r="P52" s="145">
        <v>23100</v>
      </c>
      <c r="Q52" s="145">
        <v>23100</v>
      </c>
      <c r="R52" s="145"/>
      <c r="S52" s="145"/>
      <c r="T52" s="145"/>
      <c r="U52" s="145"/>
      <c r="V52" s="145"/>
      <c r="W52" s="145"/>
      <c r="X52" s="145"/>
      <c r="Y52" s="145">
        <v>23100</v>
      </c>
      <c r="Z52" s="145">
        <v>23100</v>
      </c>
      <c r="AA52" s="145"/>
      <c r="AB52" s="145"/>
      <c r="AC52" s="145"/>
      <c r="AD52" s="145"/>
      <c r="AE52" s="145"/>
      <c r="AF52" s="145"/>
      <c r="AG52" s="145"/>
    </row>
    <row r="53" spans="1:33" s="139" customFormat="1" x14ac:dyDescent="0.2">
      <c r="A53" s="140">
        <v>3213</v>
      </c>
      <c r="B53" s="146" t="s">
        <v>136</v>
      </c>
      <c r="C53" s="139">
        <v>23100</v>
      </c>
      <c r="D53" s="139">
        <v>23100</v>
      </c>
      <c r="F53" s="139">
        <v>0</v>
      </c>
      <c r="P53" s="139">
        <v>23100</v>
      </c>
      <c r="Q53" s="139">
        <v>23100</v>
      </c>
      <c r="Y53" s="139">
        <v>23100</v>
      </c>
      <c r="Z53" s="139">
        <v>23100</v>
      </c>
    </row>
    <row r="54" spans="1:33" s="139" customFormat="1" x14ac:dyDescent="0.2">
      <c r="A54" s="140"/>
      <c r="B54" s="146"/>
    </row>
    <row r="55" spans="1:33" s="139" customFormat="1" ht="25.5" customHeight="1" x14ac:dyDescent="0.2">
      <c r="A55" s="147" t="s">
        <v>333</v>
      </c>
      <c r="B55" s="148" t="s">
        <v>354</v>
      </c>
      <c r="C55" s="149">
        <v>565865</v>
      </c>
      <c r="D55" s="149">
        <v>565865</v>
      </c>
      <c r="E55" s="149"/>
      <c r="F55" s="149">
        <v>0</v>
      </c>
      <c r="G55" s="149"/>
      <c r="H55" s="149"/>
      <c r="I55" s="149"/>
      <c r="J55" s="149"/>
      <c r="K55" s="149"/>
      <c r="L55" s="149"/>
      <c r="M55" s="149"/>
      <c r="N55" s="149"/>
      <c r="O55" s="149"/>
      <c r="P55" s="149">
        <v>565865</v>
      </c>
      <c r="Q55" s="149">
        <v>565865</v>
      </c>
      <c r="R55" s="149"/>
      <c r="S55" s="149"/>
      <c r="T55" s="149"/>
      <c r="U55" s="149"/>
      <c r="V55" s="149"/>
      <c r="W55" s="149"/>
      <c r="X55" s="149"/>
      <c r="Y55" s="149">
        <v>565865</v>
      </c>
      <c r="Z55" s="149">
        <v>565865</v>
      </c>
      <c r="AA55" s="149"/>
      <c r="AB55" s="149"/>
      <c r="AC55" s="149"/>
      <c r="AD55" s="149"/>
      <c r="AE55" s="149"/>
      <c r="AF55" s="149"/>
      <c r="AG55" s="149"/>
    </row>
    <row r="56" spans="1:33" s="1" customFormat="1" ht="25.5" x14ac:dyDescent="0.2">
      <c r="A56" s="2">
        <v>4511</v>
      </c>
      <c r="B56" s="141" t="s">
        <v>295</v>
      </c>
      <c r="C56" s="1">
        <v>565865</v>
      </c>
      <c r="D56" s="1">
        <v>565865</v>
      </c>
      <c r="F56" s="1">
        <v>0</v>
      </c>
      <c r="P56" s="1">
        <v>565865</v>
      </c>
      <c r="Q56" s="1">
        <v>565865</v>
      </c>
      <c r="Y56" s="1">
        <v>565865</v>
      </c>
      <c r="Z56" s="1">
        <v>565865</v>
      </c>
    </row>
    <row r="57" spans="1:33" s="1" customFormat="1" x14ac:dyDescent="0.2">
      <c r="A57" s="140"/>
      <c r="B57" s="141"/>
    </row>
    <row r="58" spans="1:33" s="1" customFormat="1" x14ac:dyDescent="0.2">
      <c r="A58" s="140"/>
      <c r="B58" s="141"/>
      <c r="D58" s="1" t="s">
        <v>126</v>
      </c>
    </row>
  </sheetData>
  <mergeCells count="1">
    <mergeCell ref="A1:Y1"/>
  </mergeCells>
  <printOptions horizontalCentered="1"/>
  <pageMargins left="0.196527777777778" right="0.196527777777778" top="0.43333333333333302" bottom="0.39305555555555599" header="0.51180555555555496" footer="0.196527777777778"/>
  <pageSetup paperSize="9" scale="90" firstPageNumber="3" orientation="landscape" useFirstPageNumber="1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'Opći dio - Rashodi'!_FilterDatabase</vt:lpstr>
      <vt:lpstr>'Opći dio - Rashodi'!Print_Area</vt:lpstr>
      <vt:lpstr>'Plan prih. po izvorima'!Print_Area</vt:lpstr>
      <vt:lpstr>'Sažetak općeg dijela'!Print_Area</vt:lpstr>
      <vt:lpstr>'Plan prih. po izvorima'!Print_Titles</vt:lpstr>
      <vt:lpstr>'Plan rash. i izdat. po izvorima'!Print_Titles</vt:lpstr>
      <vt:lpstr>'Plan prih. po izvorima'!Print_Titles_0</vt:lpstr>
      <vt:lpstr>'Plan rash. i izdat. po izvorima'!Print_Titles_0</vt:lpstr>
      <vt:lpstr>'Plan prih. po izvorima'!Print_Titles_0_0</vt:lpstr>
      <vt:lpstr>'Plan rash. i izdat. po izvorima'!Print_Titles_0_0</vt:lpstr>
      <vt:lpstr>'Plan prih. po izvorima'!Print_Titles_0_0_0</vt:lpstr>
      <vt:lpstr>'Plan rash. i izdat. po izvorima'!Print_Titles_0_0_0</vt:lpstr>
      <vt:lpstr>'Plan prih. po izvorima'!Print_Titles_0_0_0_0</vt:lpstr>
      <vt:lpstr>'Plan rash. i izdat. po izvorima'!Print_Titles_0_0_0_0</vt:lpstr>
      <vt:lpstr>'Plan prih. po izvorima'!Print_Titles_0_0_0_0_0</vt:lpstr>
      <vt:lpstr>'Plan rash. i izdat. po izvorima'!Print_Titles_0_0_0_0_0</vt:lpstr>
      <vt:lpstr>'Plan prih. po izvorima'!Print_Titles_0_0_0_0_0_0</vt:lpstr>
      <vt:lpstr>'Plan rash. i izdat. po izvorima'!Print_Titles_0_0_0_0_0_0</vt:lpstr>
      <vt:lpstr>'Plan prih. po izvorima'!Print_Titles_0_0_0_0_0_0_0</vt:lpstr>
      <vt:lpstr>'Plan rash. i izdat. po izvorima'!Print_Titles_0_0_0_0_0_0_0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korisnik512</cp:lastModifiedBy>
  <cp:revision>50</cp:revision>
  <cp:lastPrinted>2019-10-21T09:23:24Z</cp:lastPrinted>
  <dcterms:created xsi:type="dcterms:W3CDTF">2013-09-11T11:00:21Z</dcterms:created>
  <dcterms:modified xsi:type="dcterms:W3CDTF">2021-05-11T11:02:49Z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